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MA\Documents\SINFRA\CONTRATOS DE MANUTENÇÃO\PLANEJAMENTO - MANUTENÇÃO CAMPUS BACANGA\PLANILHAS\4. CPU - ADMINISTRAÇÃO LOCAL\"/>
    </mc:Choice>
  </mc:AlternateContent>
  <bookViews>
    <workbookView xWindow="0" yWindow="0" windowWidth="24000" windowHeight="9735"/>
  </bookViews>
  <sheets>
    <sheet name="ADM LOCAL" sheetId="9" r:id="rId1"/>
  </sheets>
  <externalReferences>
    <externalReference r:id="rId2"/>
  </externalReferences>
  <definedNames>
    <definedName name="_xlnm.Print_Area" localSheetId="0">'ADM LOCAL'!$A$1:$G$39</definedName>
    <definedName name="calculos">[1]CALC!$A:$M</definedName>
    <definedName name="JR_PAGE_ANCHOR_0_1">#REF!</definedName>
    <definedName name="JR_PAGE_ANCHOR_4_1">#REF!</definedName>
    <definedName name="JR_PAGE_ANCHOR_5_1">#REF!</definedName>
    <definedName name="proposta">[1]PROPOSTA!$A:$N</definedName>
  </definedNames>
  <calcPr calcId="152511"/>
</workbook>
</file>

<file path=xl/calcChain.xml><?xml version="1.0" encoding="utf-8"?>
<calcChain xmlns="http://schemas.openxmlformats.org/spreadsheetml/2006/main">
  <c r="G5" i="9" l="1"/>
  <c r="G35" i="9" l="1"/>
  <c r="G34" i="9"/>
  <c r="G6" i="9" l="1"/>
  <c r="G26" i="9" l="1"/>
  <c r="G24" i="9"/>
  <c r="G18" i="9"/>
  <c r="G17" i="9"/>
  <c r="G16" i="9"/>
  <c r="G19" i="9" s="1"/>
  <c r="G13" i="9"/>
  <c r="G12" i="9"/>
  <c r="G11" i="9"/>
  <c r="G4" i="9"/>
  <c r="G7" i="9" l="1"/>
  <c r="G31" i="9" s="1"/>
  <c r="G27" i="9"/>
  <c r="G33" i="9" s="1"/>
  <c r="G14" i="9"/>
  <c r="G20" i="9" s="1"/>
  <c r="G32" i="9" s="1"/>
  <c r="G36" i="9" l="1"/>
  <c r="H36" i="9" s="1"/>
  <c r="G37" i="9" l="1"/>
  <c r="K39" i="9" s="1"/>
  <c r="K40" i="9" l="1"/>
  <c r="K44" i="9" s="1"/>
  <c r="K46" i="9" s="1"/>
  <c r="K42" i="9"/>
  <c r="G39" i="9"/>
</calcChain>
</file>

<file path=xl/sharedStrings.xml><?xml version="1.0" encoding="utf-8"?>
<sst xmlns="http://schemas.openxmlformats.org/spreadsheetml/2006/main" count="95" uniqueCount="66">
  <si>
    <t>QUANT.</t>
  </si>
  <si>
    <t>1.1</t>
  </si>
  <si>
    <t>1.2</t>
  </si>
  <si>
    <t>1.3</t>
  </si>
  <si>
    <t>ADMINISTRAÇÃO LOCAL</t>
  </si>
  <si>
    <t>2.1</t>
  </si>
  <si>
    <t>3.1</t>
  </si>
  <si>
    <t>3.2</t>
  </si>
  <si>
    <t>CONTRATO:</t>
  </si>
  <si>
    <t>2- SESMT</t>
  </si>
  <si>
    <t>2.2</t>
  </si>
  <si>
    <t>2.3</t>
  </si>
  <si>
    <t>2.4</t>
  </si>
  <si>
    <t>PGR</t>
  </si>
  <si>
    <t>2.5</t>
  </si>
  <si>
    <t>PCMSO</t>
  </si>
  <si>
    <t>2.6</t>
  </si>
  <si>
    <t>PGRCC</t>
  </si>
  <si>
    <t>3 - VEÍCULO LEVE</t>
  </si>
  <si>
    <t>UND</t>
  </si>
  <si>
    <t>QUANT</t>
  </si>
  <si>
    <t>VALOR (R$)</t>
  </si>
  <si>
    <t>VALOR PARCIAL (R$)</t>
  </si>
  <si>
    <t>RESUMO</t>
  </si>
  <si>
    <t>SESMT</t>
  </si>
  <si>
    <t>VEÍCULO DE APOIO TIPO LEVE</t>
  </si>
  <si>
    <t>DESCRIÇÃO</t>
  </si>
  <si>
    <t>PRAZO DA OBRA (MÊS)</t>
  </si>
  <si>
    <t>UND.</t>
  </si>
  <si>
    <t>TOTAL PARCIAL (R$)</t>
  </si>
  <si>
    <t>MÉDICO DO TRABALHO</t>
  </si>
  <si>
    <t>SUBTOTAL 'A':</t>
  </si>
  <si>
    <t>SUBTOTAL 'B':</t>
  </si>
  <si>
    <t>SUBTOTAL (2):</t>
  </si>
  <si>
    <t xml:space="preserve"> SUBTOTAL (1):</t>
  </si>
  <si>
    <t>ITEM</t>
  </si>
  <si>
    <t>H</t>
  </si>
  <si>
    <t>L</t>
  </si>
  <si>
    <t>MATERIAIS ADMINISTRATIVOS, TELEFONIA E PLOTAGEM</t>
  </si>
  <si>
    <t>MOBILIÁRIO, FERRAMENTAS E EQUIPAMENTOS DE PEQUENO PORTE</t>
  </si>
  <si>
    <t>VALOR UNIT. (R$)</t>
  </si>
  <si>
    <t>1 - ADMINISTRAÇÃO (PESSOAL)</t>
  </si>
  <si>
    <t>ADMINISTRAÇÃO (PESSOAL)</t>
  </si>
  <si>
    <t>MÊS</t>
  </si>
  <si>
    <t>VALOR</t>
  </si>
  <si>
    <t>TOTAL + BDI  (23,79%) =</t>
  </si>
  <si>
    <t>TOTAL =</t>
  </si>
  <si>
    <t>VALOR UNITÁRIO (R$)</t>
  </si>
  <si>
    <t>(UND./MÊS)</t>
  </si>
  <si>
    <t>ENGENHEIRO DE SEGURANÇA DO TRABALHO</t>
  </si>
  <si>
    <t>VEÍCULO LEVE UTILITÁRIO À GASOLINA</t>
  </si>
  <si>
    <t>ENGENHEIRO CIVIL DE OBRA JUNIOR (SINAPI - 90777)</t>
  </si>
  <si>
    <t>VALOR UNIT. + LS (R$)</t>
  </si>
  <si>
    <t>DEPRECIAÇÃO NO PERÍODO DA OBRA(%)</t>
  </si>
  <si>
    <t>VALOR UNIT. (R$) (C/ DESVALORIZAÇÃO INICIAL DE  10%)</t>
  </si>
  <si>
    <t>VALOR A INDENIZAR (R$)</t>
  </si>
  <si>
    <t>SUBTOTAL (3):</t>
  </si>
  <si>
    <t>ADM:</t>
  </si>
  <si>
    <t>CONTRATO S/ ADM:</t>
  </si>
  <si>
    <t xml:space="preserve">(%) ADM: </t>
  </si>
  <si>
    <t>CONTRATO COM DESC (25%):</t>
  </si>
  <si>
    <t>TÉCNICO EM SEGURANÇA DO TRABALHO (SINAPI - 100309)</t>
  </si>
  <si>
    <t>ENGENHEIRO ELETRICISTA (SINAPI - 91677)</t>
  </si>
  <si>
    <t>MESTRE DE OBRAS (SINAPI - 94295)</t>
  </si>
  <si>
    <t>COMPOSIÇÃO ANALÍTICA DA ADMINISTRAÇÃO LOCAL DO CONTRATO (CP059)</t>
  </si>
  <si>
    <t>GASOLINA COMUM (SINAPI - 4222 )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</si>
</sst>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(* #,##0.00_);_(* \(#,##0.00\);_(* \-??_);_(@_)"/>
    <numFmt numFmtId="167" formatCode="0.0000"/>
    <numFmt numFmtId="168" formatCode="&quot;R$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333333"/>
      <name val="Arial"/>
      <family val="2"/>
    </font>
    <font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6A6A6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3">
    <xf numFmtId="0" fontId="0" fillId="0" borderId="0"/>
    <xf numFmtId="0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2" fillId="0" borderId="0" applyFill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5" fontId="2" fillId="0" borderId="0" applyFill="0" applyBorder="0" applyAlignment="0" applyProtection="0"/>
    <xf numFmtId="0" fontId="7" fillId="0" borderId="0"/>
  </cellStyleXfs>
  <cellXfs count="112">
    <xf numFmtId="0" fontId="0" fillId="0" borderId="0" xfId="0"/>
    <xf numFmtId="0" fontId="7" fillId="0" borderId="0" xfId="22" applyAlignment="1">
      <alignment horizontal="left" vertical="top"/>
    </xf>
    <xf numFmtId="0" fontId="8" fillId="5" borderId="0" xfId="22" applyFont="1" applyFill="1" applyAlignment="1">
      <alignment vertical="top" wrapText="1"/>
    </xf>
    <xf numFmtId="4" fontId="9" fillId="0" borderId="0" xfId="22" applyNumberFormat="1" applyFont="1" applyAlignment="1">
      <alignment vertical="top" shrinkToFit="1"/>
    </xf>
    <xf numFmtId="2" fontId="9" fillId="0" borderId="0" xfId="22" applyNumberFormat="1" applyFont="1" applyAlignment="1">
      <alignment vertical="top" shrinkToFit="1"/>
    </xf>
    <xf numFmtId="4" fontId="10" fillId="0" borderId="0" xfId="22" applyNumberFormat="1" applyFont="1" applyAlignment="1">
      <alignment vertical="top" shrinkToFit="1"/>
    </xf>
    <xf numFmtId="0" fontId="8" fillId="0" borderId="0" xfId="22" applyFont="1" applyAlignment="1">
      <alignment vertical="top" wrapText="1"/>
    </xf>
    <xf numFmtId="0" fontId="7" fillId="5" borderId="0" xfId="22" applyFill="1" applyAlignment="1">
      <alignment horizontal="center" vertical="center"/>
    </xf>
    <xf numFmtId="4" fontId="10" fillId="7" borderId="0" xfId="22" applyNumberFormat="1" applyFont="1" applyFill="1" applyAlignment="1">
      <alignment vertical="top" shrinkToFit="1"/>
    </xf>
    <xf numFmtId="0" fontId="2" fillId="0" borderId="9" xfId="22" applyFont="1" applyBorder="1" applyAlignment="1">
      <alignment horizontal="center" vertical="center" wrapText="1"/>
    </xf>
    <xf numFmtId="0" fontId="3" fillId="0" borderId="15" xfId="22" applyFont="1" applyBorder="1" applyAlignment="1">
      <alignment vertical="center" wrapText="1"/>
    </xf>
    <xf numFmtId="0" fontId="2" fillId="0" borderId="1" xfId="22" applyFont="1" applyBorder="1" applyAlignment="1">
      <alignment horizontal="left" vertical="center" wrapText="1"/>
    </xf>
    <xf numFmtId="0" fontId="2" fillId="0" borderId="1" xfId="22" applyFont="1" applyBorder="1" applyAlignment="1">
      <alignment horizontal="center" vertical="center" wrapText="1"/>
    </xf>
    <xf numFmtId="2" fontId="6" fillId="0" borderId="9" xfId="22" applyNumberFormat="1" applyFont="1" applyBorder="1" applyAlignment="1">
      <alignment horizontal="center" vertical="center" shrinkToFit="1"/>
    </xf>
    <xf numFmtId="4" fontId="6" fillId="0" borderId="9" xfId="22" applyNumberFormat="1" applyFont="1" applyBorder="1" applyAlignment="1">
      <alignment horizontal="center" vertical="center" shrinkToFit="1"/>
    </xf>
    <xf numFmtId="0" fontId="3" fillId="5" borderId="13" xfId="22" applyFont="1" applyFill="1" applyBorder="1" applyAlignment="1">
      <alignment horizontal="center" vertical="center" wrapText="1"/>
    </xf>
    <xf numFmtId="0" fontId="3" fillId="5" borderId="9" xfId="22" applyFont="1" applyFill="1" applyBorder="1" applyAlignment="1">
      <alignment horizontal="center" vertical="center" wrapText="1"/>
    </xf>
    <xf numFmtId="2" fontId="6" fillId="0" borderId="1" xfId="22" applyNumberFormat="1" applyFont="1" applyBorder="1" applyAlignment="1">
      <alignment horizontal="center" vertical="center" shrinkToFit="1"/>
    </xf>
    <xf numFmtId="0" fontId="3" fillId="5" borderId="19" xfId="22" applyFont="1" applyFill="1" applyBorder="1" applyAlignment="1">
      <alignment horizontal="center" vertical="center" wrapText="1"/>
    </xf>
    <xf numFmtId="0" fontId="3" fillId="0" borderId="0" xfId="22" applyFont="1" applyBorder="1" applyAlignment="1">
      <alignment vertical="center" wrapText="1"/>
    </xf>
    <xf numFmtId="0" fontId="3" fillId="5" borderId="23" xfId="22" applyFont="1" applyFill="1" applyBorder="1" applyAlignment="1">
      <alignment horizontal="center" vertical="center" wrapText="1"/>
    </xf>
    <xf numFmtId="10" fontId="12" fillId="3" borderId="0" xfId="22" applyNumberFormat="1" applyFont="1" applyFill="1" applyAlignment="1">
      <alignment horizontal="left" vertical="top"/>
    </xf>
    <xf numFmtId="2" fontId="6" fillId="0" borderId="1" xfId="22" applyNumberFormat="1" applyFont="1" applyBorder="1" applyAlignment="1">
      <alignment vertical="center" shrinkToFit="1"/>
    </xf>
    <xf numFmtId="2" fontId="6" fillId="0" borderId="11" xfId="22" applyNumberFormat="1" applyFont="1" applyBorder="1" applyAlignment="1">
      <alignment horizontal="center" vertical="center" shrinkToFit="1"/>
    </xf>
    <xf numFmtId="0" fontId="3" fillId="5" borderId="11" xfId="22" applyFont="1" applyFill="1" applyBorder="1" applyAlignment="1">
      <alignment horizontal="center" vertical="center" wrapText="1"/>
    </xf>
    <xf numFmtId="0" fontId="6" fillId="0" borderId="0" xfId="22" applyFont="1" applyBorder="1" applyAlignment="1">
      <alignment horizontal="left" vertical="center"/>
    </xf>
    <xf numFmtId="2" fontId="6" fillId="0" borderId="27" xfId="22" applyNumberFormat="1" applyFont="1" applyBorder="1" applyAlignment="1">
      <alignment horizontal="center" vertical="center" shrinkToFit="1"/>
    </xf>
    <xf numFmtId="10" fontId="7" fillId="0" borderId="0" xfId="22" applyNumberFormat="1" applyAlignment="1">
      <alignment horizontal="left" vertical="top"/>
    </xf>
    <xf numFmtId="168" fontId="13" fillId="0" borderId="3" xfId="0" applyNumberFormat="1" applyFont="1" applyBorder="1" applyAlignment="1">
      <alignment vertical="center"/>
    </xf>
    <xf numFmtId="168" fontId="13" fillId="0" borderId="6" xfId="0" applyNumberFormat="1" applyFont="1" applyBorder="1" applyAlignment="1">
      <alignment vertical="center"/>
    </xf>
    <xf numFmtId="0" fontId="7" fillId="0" borderId="3" xfId="22" applyBorder="1" applyAlignment="1">
      <alignment horizontal="left" vertical="top"/>
    </xf>
    <xf numFmtId="0" fontId="7" fillId="0" borderId="6" xfId="22" applyBorder="1" applyAlignment="1">
      <alignment horizontal="left" vertical="top"/>
    </xf>
    <xf numFmtId="0" fontId="7" fillId="0" borderId="3" xfId="22" applyBorder="1" applyAlignment="1">
      <alignment horizontal="right" vertical="top"/>
    </xf>
    <xf numFmtId="10" fontId="14" fillId="0" borderId="6" xfId="22" applyNumberFormat="1" applyFont="1" applyBorder="1" applyAlignment="1">
      <alignment horizontal="center" vertical="center"/>
    </xf>
    <xf numFmtId="168" fontId="7" fillId="0" borderId="6" xfId="22" applyNumberFormat="1" applyBorder="1" applyAlignment="1">
      <alignment horizontal="left" vertical="top"/>
    </xf>
    <xf numFmtId="168" fontId="13" fillId="0" borderId="4" xfId="0" applyNumberFormat="1" applyFont="1" applyBorder="1" applyAlignment="1">
      <alignment vertical="center"/>
    </xf>
    <xf numFmtId="168" fontId="13" fillId="0" borderId="5" xfId="0" applyNumberFormat="1" applyFont="1" applyBorder="1" applyAlignment="1">
      <alignment vertical="center"/>
    </xf>
    <xf numFmtId="0" fontId="7" fillId="0" borderId="7" xfId="22" applyBorder="1" applyAlignment="1">
      <alignment horizontal="right" vertical="top"/>
    </xf>
    <xf numFmtId="10" fontId="14" fillId="0" borderId="8" xfId="22" applyNumberFormat="1" applyFont="1" applyBorder="1" applyAlignment="1">
      <alignment horizontal="center" vertical="center"/>
    </xf>
    <xf numFmtId="4" fontId="11" fillId="0" borderId="0" xfId="22" applyNumberFormat="1" applyFont="1" applyAlignment="1">
      <alignment vertical="top" shrinkToFit="1"/>
    </xf>
    <xf numFmtId="0" fontId="3" fillId="4" borderId="10" xfId="22" applyFont="1" applyFill="1" applyBorder="1" applyAlignment="1">
      <alignment horizontal="center" vertical="center" wrapText="1"/>
    </xf>
    <xf numFmtId="0" fontId="2" fillId="0" borderId="9" xfId="22" applyFont="1" applyBorder="1" applyAlignment="1">
      <alignment horizontal="left" vertical="center" wrapText="1"/>
    </xf>
    <xf numFmtId="4" fontId="6" fillId="0" borderId="1" xfId="22" applyNumberFormat="1" applyFont="1" applyBorder="1" applyAlignment="1">
      <alignment horizontal="center" vertical="center" shrinkToFit="1"/>
    </xf>
    <xf numFmtId="0" fontId="3" fillId="5" borderId="30" xfId="22" applyFont="1" applyFill="1" applyBorder="1" applyAlignment="1">
      <alignment horizontal="center" vertical="center" wrapText="1"/>
    </xf>
    <xf numFmtId="0" fontId="3" fillId="5" borderId="31" xfId="22" applyFont="1" applyFill="1" applyBorder="1" applyAlignment="1">
      <alignment horizontal="center" vertical="center" wrapText="1"/>
    </xf>
    <xf numFmtId="0" fontId="6" fillId="0" borderId="3" xfId="22" applyFont="1" applyBorder="1" applyAlignment="1">
      <alignment horizontal="left" vertical="center"/>
    </xf>
    <xf numFmtId="168" fontId="11" fillId="6" borderId="24" xfId="22" applyNumberFormat="1" applyFont="1" applyFill="1" applyBorder="1" applyAlignment="1">
      <alignment horizontal="center" vertical="center" shrinkToFit="1"/>
    </xf>
    <xf numFmtId="0" fontId="3" fillId="5" borderId="32" xfId="22" applyFont="1" applyFill="1" applyBorder="1" applyAlignment="1">
      <alignment horizontal="center" vertical="center" wrapText="1"/>
    </xf>
    <xf numFmtId="0" fontId="3" fillId="5" borderId="33" xfId="22" applyFont="1" applyFill="1" applyBorder="1" applyAlignment="1">
      <alignment horizontal="center" vertical="center" wrapText="1"/>
    </xf>
    <xf numFmtId="4" fontId="6" fillId="0" borderId="1" xfId="22" applyNumberFormat="1" applyFont="1" applyBorder="1" applyAlignment="1">
      <alignment vertical="center" shrinkToFit="1"/>
    </xf>
    <xf numFmtId="0" fontId="2" fillId="0" borderId="35" xfId="22" applyFont="1" applyBorder="1" applyAlignment="1">
      <alignment horizontal="center" vertical="center" wrapText="1"/>
    </xf>
    <xf numFmtId="4" fontId="6" fillId="0" borderId="36" xfId="22" applyNumberFormat="1" applyFont="1" applyBorder="1" applyAlignment="1">
      <alignment vertical="center" shrinkToFit="1"/>
    </xf>
    <xf numFmtId="4" fontId="6" fillId="0" borderId="37" xfId="22" applyNumberFormat="1" applyFont="1" applyBorder="1" applyAlignment="1">
      <alignment vertical="center" shrinkToFit="1"/>
    </xf>
    <xf numFmtId="4" fontId="6" fillId="0" borderId="38" xfId="22" applyNumberFormat="1" applyFont="1" applyBorder="1" applyAlignment="1">
      <alignment vertical="center" shrinkToFit="1"/>
    </xf>
    <xf numFmtId="168" fontId="11" fillId="6" borderId="1" xfId="22" applyNumberFormat="1" applyFont="1" applyFill="1" applyBorder="1" applyAlignment="1">
      <alignment horizontal="center" vertical="center" shrinkToFit="1"/>
    </xf>
    <xf numFmtId="0" fontId="3" fillId="5" borderId="39" xfId="22" applyFont="1" applyFill="1" applyBorder="1" applyAlignment="1">
      <alignment horizontal="center" vertical="center" wrapText="1"/>
    </xf>
    <xf numFmtId="4" fontId="6" fillId="0" borderId="36" xfId="22" applyNumberFormat="1" applyFont="1" applyBorder="1" applyAlignment="1">
      <alignment horizontal="center" vertical="center" shrinkToFit="1"/>
    </xf>
    <xf numFmtId="0" fontId="3" fillId="5" borderId="36" xfId="22" applyFont="1" applyFill="1" applyBorder="1" applyAlignment="1">
      <alignment vertical="center" wrapText="1"/>
    </xf>
    <xf numFmtId="4" fontId="6" fillId="0" borderId="40" xfId="22" applyNumberFormat="1" applyFont="1" applyBorder="1" applyAlignment="1">
      <alignment horizontal="center" vertical="center" shrinkToFit="1"/>
    </xf>
    <xf numFmtId="0" fontId="3" fillId="5" borderId="41" xfId="22" applyFont="1" applyFill="1" applyBorder="1" applyAlignment="1">
      <alignment horizontal="center" vertical="center" wrapText="1"/>
    </xf>
    <xf numFmtId="1" fontId="6" fillId="0" borderId="35" xfId="22" applyNumberFormat="1" applyFont="1" applyBorder="1" applyAlignment="1">
      <alignment horizontal="center" vertical="center" shrinkToFit="1"/>
    </xf>
    <xf numFmtId="168" fontId="6" fillId="0" borderId="36" xfId="22" applyNumberFormat="1" applyFont="1" applyBorder="1" applyAlignment="1">
      <alignment horizontal="center" vertical="center" shrinkToFit="1"/>
    </xf>
    <xf numFmtId="168" fontId="11" fillId="6" borderId="36" xfId="22" applyNumberFormat="1" applyFont="1" applyFill="1" applyBorder="1" applyAlignment="1">
      <alignment horizontal="center" vertical="center" shrinkToFit="1"/>
    </xf>
    <xf numFmtId="0" fontId="3" fillId="4" borderId="40" xfId="22" applyFont="1" applyFill="1" applyBorder="1" applyAlignment="1">
      <alignment horizontal="center" vertical="center" wrapText="1"/>
    </xf>
    <xf numFmtId="0" fontId="3" fillId="8" borderId="44" xfId="22" applyFont="1" applyFill="1" applyBorder="1" applyAlignment="1">
      <alignment horizontal="center" vertical="center" wrapText="1"/>
    </xf>
    <xf numFmtId="4" fontId="11" fillId="8" borderId="1" xfId="22" applyNumberFormat="1" applyFont="1" applyFill="1" applyBorder="1" applyAlignment="1">
      <alignment horizontal="center" vertical="center" shrinkToFit="1"/>
    </xf>
    <xf numFmtId="0" fontId="7" fillId="0" borderId="0" xfId="22" applyAlignment="1">
      <alignment horizontal="center" vertical="top"/>
    </xf>
    <xf numFmtId="0" fontId="3" fillId="6" borderId="35" xfId="22" applyFont="1" applyFill="1" applyBorder="1" applyAlignment="1">
      <alignment horizontal="right" vertical="center" wrapText="1"/>
    </xf>
    <xf numFmtId="0" fontId="3" fillId="6" borderId="9" xfId="22" applyFont="1" applyFill="1" applyBorder="1" applyAlignment="1">
      <alignment horizontal="right" vertical="center" wrapText="1"/>
    </xf>
    <xf numFmtId="0" fontId="3" fillId="4" borderId="42" xfId="22" applyFont="1" applyFill="1" applyBorder="1" applyAlignment="1">
      <alignment horizontal="center" vertical="center" wrapText="1"/>
    </xf>
    <xf numFmtId="0" fontId="3" fillId="4" borderId="10" xfId="22" applyFont="1" applyFill="1" applyBorder="1" applyAlignment="1">
      <alignment horizontal="center" vertical="center" wrapText="1"/>
    </xf>
    <xf numFmtId="0" fontId="3" fillId="8" borderId="43" xfId="22" applyFont="1" applyFill="1" applyBorder="1" applyAlignment="1">
      <alignment horizontal="center" vertical="center" wrapText="1"/>
    </xf>
    <xf numFmtId="0" fontId="3" fillId="8" borderId="44" xfId="22" applyFont="1" applyFill="1" applyBorder="1" applyAlignment="1">
      <alignment horizontal="center" vertical="center" wrapText="1"/>
    </xf>
    <xf numFmtId="2" fontId="11" fillId="8" borderId="44" xfId="22" applyNumberFormat="1" applyFont="1" applyFill="1" applyBorder="1" applyAlignment="1">
      <alignment horizontal="center" vertical="center" shrinkToFit="1"/>
    </xf>
    <xf numFmtId="2" fontId="11" fillId="8" borderId="45" xfId="22" applyNumberFormat="1" applyFont="1" applyFill="1" applyBorder="1" applyAlignment="1">
      <alignment horizontal="center" vertical="center" shrinkToFit="1"/>
    </xf>
    <xf numFmtId="0" fontId="2" fillId="0" borderId="9" xfId="22" applyFont="1" applyBorder="1" applyAlignment="1">
      <alignment horizontal="left" vertical="center" wrapText="1"/>
    </xf>
    <xf numFmtId="0" fontId="6" fillId="0" borderId="3" xfId="22" applyFont="1" applyBorder="1" applyAlignment="1">
      <alignment horizontal="center" vertical="center"/>
    </xf>
    <xf numFmtId="0" fontId="6" fillId="0" borderId="0" xfId="22" applyFont="1" applyBorder="1" applyAlignment="1">
      <alignment horizontal="center" vertical="center"/>
    </xf>
    <xf numFmtId="0" fontId="6" fillId="0" borderId="6" xfId="22" applyFont="1" applyBorder="1" applyAlignment="1">
      <alignment horizontal="center" vertical="center"/>
    </xf>
    <xf numFmtId="0" fontId="3" fillId="5" borderId="25" xfId="22" applyFont="1" applyFill="1" applyBorder="1" applyAlignment="1">
      <alignment horizontal="center" vertical="center" wrapText="1"/>
    </xf>
    <xf numFmtId="0" fontId="3" fillId="5" borderId="28" xfId="22" applyFont="1" applyFill="1" applyBorder="1" applyAlignment="1">
      <alignment horizontal="center" vertical="center" wrapText="1"/>
    </xf>
    <xf numFmtId="0" fontId="3" fillId="5" borderId="26" xfId="22" applyFont="1" applyFill="1" applyBorder="1" applyAlignment="1">
      <alignment horizontal="center" vertical="center" wrapText="1"/>
    </xf>
    <xf numFmtId="0" fontId="3" fillId="6" borderId="1" xfId="22" applyFont="1" applyFill="1" applyBorder="1" applyAlignment="1">
      <alignment horizontal="right" vertical="center" wrapText="1"/>
    </xf>
    <xf numFmtId="0" fontId="3" fillId="5" borderId="34" xfId="22" applyFont="1" applyFill="1" applyBorder="1" applyAlignment="1">
      <alignment horizontal="center" vertical="center" wrapText="1"/>
    </xf>
    <xf numFmtId="0" fontId="3" fillId="5" borderId="2" xfId="22" applyFont="1" applyFill="1" applyBorder="1" applyAlignment="1">
      <alignment horizontal="center" vertical="center" wrapText="1"/>
    </xf>
    <xf numFmtId="0" fontId="3" fillId="5" borderId="20" xfId="22" applyFont="1" applyFill="1" applyBorder="1" applyAlignment="1">
      <alignment horizontal="center" vertical="center" wrapText="1"/>
    </xf>
    <xf numFmtId="2" fontId="6" fillId="0" borderId="21" xfId="22" applyNumberFormat="1" applyFont="1" applyBorder="1" applyAlignment="1">
      <alignment horizontal="center" vertical="center" shrinkToFit="1"/>
    </xf>
    <xf numFmtId="2" fontId="6" fillId="0" borderId="22" xfId="22" applyNumberFormat="1" applyFont="1" applyBorder="1" applyAlignment="1">
      <alignment horizontal="center" vertical="center" shrinkToFit="1"/>
    </xf>
    <xf numFmtId="0" fontId="3" fillId="5" borderId="1" xfId="22" applyFont="1" applyFill="1" applyBorder="1" applyAlignment="1">
      <alignment horizontal="center" vertical="center" wrapText="1"/>
    </xf>
    <xf numFmtId="0" fontId="6" fillId="0" borderId="3" xfId="22" applyFont="1" applyBorder="1" applyAlignment="1">
      <alignment horizontal="left" vertical="center" wrapText="1"/>
    </xf>
    <xf numFmtId="0" fontId="6" fillId="0" borderId="0" xfId="22" applyFont="1" applyBorder="1" applyAlignment="1">
      <alignment horizontal="left" vertical="center" wrapText="1"/>
    </xf>
    <xf numFmtId="0" fontId="6" fillId="0" borderId="6" xfId="22" applyFont="1" applyBorder="1" applyAlignment="1">
      <alignment horizontal="left" vertical="center" wrapText="1"/>
    </xf>
    <xf numFmtId="0" fontId="3" fillId="5" borderId="17" xfId="22" applyFont="1" applyFill="1" applyBorder="1" applyAlignment="1">
      <alignment horizontal="center" vertical="center" wrapText="1"/>
    </xf>
    <xf numFmtId="0" fontId="3" fillId="5" borderId="18" xfId="22" applyFont="1" applyFill="1" applyBorder="1" applyAlignment="1">
      <alignment horizontal="center" vertical="center" wrapText="1"/>
    </xf>
    <xf numFmtId="167" fontId="6" fillId="0" borderId="11" xfId="22" applyNumberFormat="1" applyFont="1" applyBorder="1" applyAlignment="1">
      <alignment horizontal="center" vertical="center" shrinkToFit="1"/>
    </xf>
    <xf numFmtId="167" fontId="6" fillId="0" borderId="12" xfId="22" applyNumberFormat="1" applyFont="1" applyBorder="1" applyAlignment="1">
      <alignment horizontal="center" vertical="center" shrinkToFit="1"/>
    </xf>
    <xf numFmtId="0" fontId="3" fillId="5" borderId="24" xfId="22" applyFont="1" applyFill="1" applyBorder="1" applyAlignment="1">
      <alignment horizontal="center" vertical="center" wrapText="1"/>
    </xf>
    <xf numFmtId="4" fontId="6" fillId="0" borderId="21" xfId="22" applyNumberFormat="1" applyFont="1" applyBorder="1" applyAlignment="1">
      <alignment horizontal="center" vertical="center" shrinkToFit="1"/>
    </xf>
    <xf numFmtId="4" fontId="6" fillId="0" borderId="22" xfId="22" applyNumberFormat="1" applyFont="1" applyBorder="1" applyAlignment="1">
      <alignment horizontal="center" vertical="center" shrinkToFit="1"/>
    </xf>
    <xf numFmtId="4" fontId="6" fillId="0" borderId="1" xfId="22" applyNumberFormat="1" applyFont="1" applyBorder="1" applyAlignment="1">
      <alignment horizontal="center" vertical="center" shrinkToFit="1"/>
    </xf>
    <xf numFmtId="4" fontId="6" fillId="0" borderId="11" xfId="22" applyNumberFormat="1" applyFont="1" applyBorder="1" applyAlignment="1">
      <alignment horizontal="center" vertical="center" shrinkToFit="1"/>
    </xf>
    <xf numFmtId="4" fontId="6" fillId="0" borderId="12" xfId="22" applyNumberFormat="1" applyFont="1" applyBorder="1" applyAlignment="1">
      <alignment horizontal="center" vertical="center" shrinkToFit="1"/>
    </xf>
    <xf numFmtId="4" fontId="6" fillId="0" borderId="14" xfId="22" applyNumberFormat="1" applyFont="1" applyBorder="1" applyAlignment="1">
      <alignment horizontal="center" vertical="center" shrinkToFit="1"/>
    </xf>
    <xf numFmtId="4" fontId="6" fillId="0" borderId="16" xfId="22" applyNumberFormat="1" applyFont="1" applyBorder="1" applyAlignment="1">
      <alignment horizontal="center" vertical="center" shrinkToFit="1"/>
    </xf>
    <xf numFmtId="0" fontId="6" fillId="0" borderId="34" xfId="22" applyFont="1" applyBorder="1" applyAlignment="1">
      <alignment horizontal="center" vertical="center"/>
    </xf>
    <xf numFmtId="0" fontId="6" fillId="0" borderId="2" xfId="22" applyFont="1" applyBorder="1" applyAlignment="1">
      <alignment horizontal="center" vertical="center"/>
    </xf>
    <xf numFmtId="0" fontId="6" fillId="0" borderId="20" xfId="22" applyFont="1" applyBorder="1" applyAlignment="1">
      <alignment horizontal="center" vertical="center"/>
    </xf>
    <xf numFmtId="0" fontId="3" fillId="2" borderId="4" xfId="22" applyFont="1" applyFill="1" applyBorder="1" applyAlignment="1">
      <alignment horizontal="center" vertical="center" wrapText="1"/>
    </xf>
    <xf numFmtId="0" fontId="3" fillId="2" borderId="29" xfId="22" applyFont="1" applyFill="1" applyBorder="1" applyAlignment="1">
      <alignment horizontal="center" vertical="center" wrapText="1"/>
    </xf>
    <xf numFmtId="0" fontId="3" fillId="2" borderId="5" xfId="22" applyFont="1" applyFill="1" applyBorder="1" applyAlignment="1">
      <alignment horizontal="center" vertical="center" wrapText="1"/>
    </xf>
    <xf numFmtId="0" fontId="3" fillId="6" borderId="7" xfId="22" applyFont="1" applyFill="1" applyBorder="1" applyAlignment="1">
      <alignment horizontal="right" vertical="center" wrapText="1"/>
    </xf>
    <xf numFmtId="0" fontId="3" fillId="6" borderId="8" xfId="22" applyFont="1" applyFill="1" applyBorder="1" applyAlignment="1">
      <alignment horizontal="right" vertical="center" wrapText="1"/>
    </xf>
  </cellXfs>
  <cellStyles count="23">
    <cellStyle name="Moeda 2" xfId="8"/>
    <cellStyle name="Moeda 2 2" xfId="9"/>
    <cellStyle name="Moeda 2 2 2" xfId="21"/>
    <cellStyle name="Moeda 3" xfId="10"/>
    <cellStyle name="Moeda 4" xfId="7"/>
    <cellStyle name="Normal" xfId="0" builtinId="0"/>
    <cellStyle name="Normal 2" xfId="5"/>
    <cellStyle name="Normal 2 2" xfId="6"/>
    <cellStyle name="Normal 2 2 2" xfId="12"/>
    <cellStyle name="Normal 2 3" xfId="11"/>
    <cellStyle name="Normal 2 4" xfId="22"/>
    <cellStyle name="Normal 3" xfId="13"/>
    <cellStyle name="Normal 3 3" xfId="14"/>
    <cellStyle name="Normal 4" xfId="15"/>
    <cellStyle name="Normal 6" xfId="4"/>
    <cellStyle name="Normal 7" xfId="2"/>
    <cellStyle name="Normal 7 2" xfId="3"/>
    <cellStyle name="Separador de milhares 2" xfId="1"/>
    <cellStyle name="Separador de milhares 2 2 2" xfId="20"/>
    <cellStyle name="Separador de milhares 4 2" xfId="18"/>
    <cellStyle name="Separador de milhares 6" xfId="19"/>
    <cellStyle name="Vírgula 2" xfId="17"/>
    <cellStyle name="Vírgula 3" xfId="16"/>
  </cellStyles>
  <dxfs count="0"/>
  <tableStyles count="0" defaultTableStyle="TableStyleMedium2" defaultPivotStyle="PivotStyleLight16"/>
  <colors>
    <mruColors>
      <color rgb="FFF4FAD4"/>
      <color rgb="FFFAD6F2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39020</xdr:colOff>
      <xdr:row>0</xdr:row>
      <xdr:rowOff>0</xdr:rowOff>
    </xdr:from>
    <xdr:ext cx="472652" cy="947"/>
    <xdr:pic>
      <xdr:nvPicPr>
        <xdr:cNvPr id="2" name="image1.png">
          <a:extLst>
            <a:ext uri="{FF2B5EF4-FFF2-40B4-BE49-F238E27FC236}">
              <a16:creationId xmlns="" xmlns:a16="http://schemas.microsoft.com/office/drawing/2014/main" id="{DC549367-6C32-48A6-8304-1C1AF8755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795" y="343857"/>
          <a:ext cx="472652" cy="94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YGNO\Documents\DRM\Manuten&#231;&#227;o%20predial\Manuten&#231;&#227;o%20predial%20sao%20luis\IMPERMANTA\6medi&#231;&#227;o\COLUN%20-%20Refeit&#243;rio%20e%20Quad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SIMEC"/>
      <sheetName val="ORÇAMENTO"/>
      <sheetName val="CALC"/>
      <sheetName val="PROPOSTA"/>
      <sheetName val="DESCONTO"/>
      <sheetName val="COMP"/>
      <sheetName val="cSINAPI"/>
      <sheetName val="iSINAPI"/>
      <sheetName val="5 MED"/>
      <sheetName val="Plan. Orçam."/>
    </sheetNames>
    <sheetDataSet>
      <sheetData sheetId="0"/>
      <sheetData sheetId="1"/>
      <sheetData sheetId="2"/>
      <sheetData sheetId="3">
        <row r="2">
          <cell r="A2" t="str">
            <v>MEMÓRIA DE CÁLCULO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</row>
        <row r="4">
          <cell r="A4" t="str">
            <v>ITEM</v>
          </cell>
          <cell r="B4" t="str">
            <v>DESCRIÇÃO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 t="str">
            <v>QUANT.</v>
          </cell>
        </row>
        <row r="6">
          <cell r="A6">
            <v>1</v>
          </cell>
          <cell r="B6" t="str">
            <v>REFEITÓRIO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 t="str">
            <v>1.1</v>
          </cell>
          <cell r="B7" t="str">
            <v>DEMOLIÇÕES E RETIRADAS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 t="str">
            <v>1.1.1</v>
          </cell>
          <cell r="B8" t="str">
            <v>Demolição manual de alvenaria de bloco furado, s/reaproveitamento; Af.12/17.</v>
          </cell>
          <cell r="C8" t="str">
            <v>m³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4.5999999999999996</v>
          </cell>
        </row>
        <row r="9">
          <cell r="A9">
            <v>0</v>
          </cell>
          <cell r="B9">
            <v>0</v>
          </cell>
          <cell r="C9">
            <v>0</v>
          </cell>
          <cell r="D9" t="str">
            <v>comp</v>
          </cell>
          <cell r="E9" t="str">
            <v>esp</v>
          </cell>
          <cell r="F9" t="str">
            <v>alt</v>
          </cell>
          <cell r="G9">
            <v>0</v>
          </cell>
          <cell r="H9">
            <v>0</v>
          </cell>
          <cell r="I9">
            <v>0</v>
          </cell>
          <cell r="J9" t="str">
            <v>total</v>
          </cell>
        </row>
        <row r="10">
          <cell r="A10">
            <v>0</v>
          </cell>
          <cell r="B10" t="str">
            <v>Alvenaria longitudinal</v>
          </cell>
          <cell r="C10">
            <v>0</v>
          </cell>
          <cell r="D10">
            <v>7.7</v>
          </cell>
          <cell r="E10">
            <v>0.12</v>
          </cell>
          <cell r="F10">
            <v>2.7</v>
          </cell>
          <cell r="G10">
            <v>0</v>
          </cell>
          <cell r="H10">
            <v>0</v>
          </cell>
          <cell r="I10">
            <v>0</v>
          </cell>
          <cell r="J10">
            <v>2.4900000000000002</v>
          </cell>
        </row>
        <row r="11">
          <cell r="A11">
            <v>0</v>
          </cell>
          <cell r="B11" t="str">
            <v>Alvenaria transversal</v>
          </cell>
          <cell r="C11">
            <v>0</v>
          </cell>
          <cell r="D11">
            <v>6.5</v>
          </cell>
          <cell r="E11">
            <v>0.12</v>
          </cell>
          <cell r="F11">
            <v>2.7</v>
          </cell>
          <cell r="G11">
            <v>0</v>
          </cell>
          <cell r="H11">
            <v>0</v>
          </cell>
          <cell r="I11">
            <v>0</v>
          </cell>
          <cell r="J11">
            <v>2.11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 t="str">
            <v>1.2</v>
          </cell>
          <cell r="B13" t="str">
            <v>ESCAVAÇÕES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 t="str">
            <v>1.2.1</v>
          </cell>
          <cell r="B14" t="str">
            <v>Escavação manual de vala, profundidade menor ou igual a 1,30 m; Af.03/16.</v>
          </cell>
          <cell r="C14" t="str">
            <v>m³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10.17</v>
          </cell>
        </row>
        <row r="15">
          <cell r="A15">
            <v>0</v>
          </cell>
          <cell r="B15">
            <v>0</v>
          </cell>
          <cell r="C15">
            <v>0</v>
          </cell>
          <cell r="D15" t="str">
            <v>quant</v>
          </cell>
          <cell r="E15" t="str">
            <v>comp</v>
          </cell>
          <cell r="F15" t="str">
            <v>larg</v>
          </cell>
          <cell r="G15" t="str">
            <v>alt</v>
          </cell>
          <cell r="H15">
            <v>0</v>
          </cell>
          <cell r="I15">
            <v>0</v>
          </cell>
          <cell r="J15" t="str">
            <v>total</v>
          </cell>
        </row>
        <row r="16">
          <cell r="A16">
            <v>0</v>
          </cell>
          <cell r="B16" t="str">
            <v>Vala longitudinal</v>
          </cell>
          <cell r="C16">
            <v>0</v>
          </cell>
          <cell r="D16">
            <v>1</v>
          </cell>
          <cell r="E16">
            <v>23</v>
          </cell>
          <cell r="F16">
            <v>0.2</v>
          </cell>
          <cell r="G16">
            <v>0.5</v>
          </cell>
          <cell r="H16">
            <v>0</v>
          </cell>
          <cell r="I16">
            <v>0</v>
          </cell>
          <cell r="J16">
            <v>2.2999999999999998</v>
          </cell>
        </row>
        <row r="17">
          <cell r="A17">
            <v>0</v>
          </cell>
          <cell r="B17" t="str">
            <v>Vala transversal</v>
          </cell>
          <cell r="C17">
            <v>0</v>
          </cell>
          <cell r="D17">
            <v>2</v>
          </cell>
          <cell r="E17">
            <v>4.3499999999999996</v>
          </cell>
          <cell r="F17">
            <v>0.2</v>
          </cell>
          <cell r="G17">
            <v>0.5</v>
          </cell>
          <cell r="H17">
            <v>0</v>
          </cell>
          <cell r="I17">
            <v>0</v>
          </cell>
          <cell r="J17">
            <v>0.87</v>
          </cell>
        </row>
        <row r="18">
          <cell r="A18">
            <v>0</v>
          </cell>
          <cell r="B18" t="str">
            <v>Valas pilares</v>
          </cell>
          <cell r="C18">
            <v>0</v>
          </cell>
          <cell r="D18">
            <v>7</v>
          </cell>
          <cell r="E18">
            <v>1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7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A20" t="str">
            <v>1.3</v>
          </cell>
          <cell r="B20" t="str">
            <v>FUNDAÇÕES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 t="str">
            <v>1.3.1</v>
          </cell>
          <cell r="B21" t="str">
            <v>Lastro de concreto magro, aplicado em blocos de coroamento ou sapatas, espessura 3 cm; Af.08/17.</v>
          </cell>
          <cell r="C21" t="str">
            <v>m²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13.34</v>
          </cell>
        </row>
        <row r="22">
          <cell r="A22">
            <v>0</v>
          </cell>
          <cell r="B22">
            <v>0</v>
          </cell>
          <cell r="C22">
            <v>0</v>
          </cell>
          <cell r="D22" t="str">
            <v>quant</v>
          </cell>
          <cell r="E22" t="str">
            <v>comp</v>
          </cell>
          <cell r="F22" t="str">
            <v>larg</v>
          </cell>
          <cell r="G22">
            <v>0</v>
          </cell>
          <cell r="H22">
            <v>0</v>
          </cell>
          <cell r="I22">
            <v>0</v>
          </cell>
          <cell r="J22" t="str">
            <v>total</v>
          </cell>
        </row>
        <row r="23">
          <cell r="A23">
            <v>0</v>
          </cell>
          <cell r="B23" t="str">
            <v>Vala longitudinal</v>
          </cell>
          <cell r="C23">
            <v>0</v>
          </cell>
          <cell r="D23">
            <v>1</v>
          </cell>
          <cell r="E23">
            <v>23</v>
          </cell>
          <cell r="F23">
            <v>0.2</v>
          </cell>
          <cell r="G23">
            <v>0</v>
          </cell>
          <cell r="H23">
            <v>0</v>
          </cell>
          <cell r="I23">
            <v>0</v>
          </cell>
          <cell r="J23">
            <v>4.5999999999999996</v>
          </cell>
        </row>
        <row r="24">
          <cell r="A24">
            <v>0</v>
          </cell>
          <cell r="B24" t="str">
            <v>Vala transversal</v>
          </cell>
          <cell r="C24">
            <v>0</v>
          </cell>
          <cell r="D24">
            <v>2</v>
          </cell>
          <cell r="E24">
            <v>4.3499999999999996</v>
          </cell>
          <cell r="F24">
            <v>0.2</v>
          </cell>
          <cell r="G24">
            <v>0</v>
          </cell>
          <cell r="H24">
            <v>0</v>
          </cell>
          <cell r="I24">
            <v>0</v>
          </cell>
          <cell r="J24">
            <v>1.74</v>
          </cell>
        </row>
        <row r="25">
          <cell r="A25">
            <v>0</v>
          </cell>
          <cell r="B25" t="str">
            <v>Cavas pilares</v>
          </cell>
          <cell r="C25">
            <v>0</v>
          </cell>
          <cell r="D25">
            <v>7</v>
          </cell>
          <cell r="E25">
            <v>1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7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 t="str">
            <v>1.3.2</v>
          </cell>
          <cell r="B28" t="str">
            <v>Concreto fck 30 MPa., traço 1:2,1:2,5 (cimento/ areia média/ brita 1), preparo mecânico em betoneira 600 l; Af. 07/16.</v>
          </cell>
          <cell r="C28" t="str">
            <v>m³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8.77</v>
          </cell>
        </row>
        <row r="29">
          <cell r="A29">
            <v>0</v>
          </cell>
          <cell r="B29">
            <v>0</v>
          </cell>
          <cell r="C29">
            <v>0</v>
          </cell>
          <cell r="D29" t="str">
            <v>quant</v>
          </cell>
          <cell r="E29" t="str">
            <v>comp</v>
          </cell>
          <cell r="F29" t="str">
            <v>larg</v>
          </cell>
          <cell r="G29" t="str">
            <v>alt</v>
          </cell>
          <cell r="H29">
            <v>0</v>
          </cell>
          <cell r="I29">
            <v>0</v>
          </cell>
          <cell r="J29" t="str">
            <v>total</v>
          </cell>
        </row>
        <row r="30">
          <cell r="A30">
            <v>0</v>
          </cell>
          <cell r="B30" t="str">
            <v>Cinta longitudinal</v>
          </cell>
          <cell r="C30">
            <v>0</v>
          </cell>
          <cell r="D30">
            <v>1</v>
          </cell>
          <cell r="E30">
            <v>23</v>
          </cell>
          <cell r="F30">
            <v>0.2</v>
          </cell>
          <cell r="G30">
            <v>0.5</v>
          </cell>
          <cell r="H30">
            <v>0</v>
          </cell>
          <cell r="I30">
            <v>0</v>
          </cell>
          <cell r="J30">
            <v>2.2999999999999998</v>
          </cell>
        </row>
        <row r="31">
          <cell r="A31">
            <v>0</v>
          </cell>
          <cell r="B31" t="str">
            <v>Cintas transversais</v>
          </cell>
          <cell r="C31">
            <v>0</v>
          </cell>
          <cell r="D31">
            <v>2</v>
          </cell>
          <cell r="E31">
            <v>4.3499999999999996</v>
          </cell>
          <cell r="F31">
            <v>0.2</v>
          </cell>
          <cell r="G31">
            <v>0.5</v>
          </cell>
          <cell r="H31">
            <v>0</v>
          </cell>
          <cell r="I31">
            <v>0</v>
          </cell>
          <cell r="J31">
            <v>0.87</v>
          </cell>
        </row>
        <row r="32">
          <cell r="A32">
            <v>0</v>
          </cell>
          <cell r="B32" t="str">
            <v>Fundações pilares</v>
          </cell>
          <cell r="C32">
            <v>0</v>
          </cell>
          <cell r="D32">
            <v>7</v>
          </cell>
          <cell r="E32">
            <v>1</v>
          </cell>
          <cell r="F32">
            <v>1</v>
          </cell>
          <cell r="G32">
            <v>0.8</v>
          </cell>
          <cell r="H32">
            <v>0</v>
          </cell>
          <cell r="I32">
            <v>0</v>
          </cell>
          <cell r="J32">
            <v>5.6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 t="str">
            <v>1.3.3</v>
          </cell>
          <cell r="B34" t="str">
            <v>Lançamento/aplicação manual de concreto em fundações.</v>
          </cell>
          <cell r="C34" t="str">
            <v>m³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8.77</v>
          </cell>
        </row>
        <row r="35">
          <cell r="A35">
            <v>0</v>
          </cell>
          <cell r="B35">
            <v>0</v>
          </cell>
          <cell r="C35">
            <v>0</v>
          </cell>
          <cell r="D35" t="str">
            <v>quant</v>
          </cell>
          <cell r="E35" t="str">
            <v>comp</v>
          </cell>
          <cell r="F35" t="str">
            <v>larg</v>
          </cell>
          <cell r="G35" t="str">
            <v>alt</v>
          </cell>
          <cell r="H35">
            <v>0</v>
          </cell>
          <cell r="I35">
            <v>0</v>
          </cell>
          <cell r="J35" t="str">
            <v>total</v>
          </cell>
        </row>
        <row r="36">
          <cell r="A36">
            <v>0</v>
          </cell>
          <cell r="B36" t="str">
            <v>Cinta longitudinal</v>
          </cell>
          <cell r="C36">
            <v>0</v>
          </cell>
          <cell r="D36">
            <v>1</v>
          </cell>
          <cell r="E36">
            <v>23</v>
          </cell>
          <cell r="F36">
            <v>0.2</v>
          </cell>
          <cell r="G36">
            <v>0.5</v>
          </cell>
          <cell r="H36">
            <v>0</v>
          </cell>
          <cell r="I36">
            <v>0</v>
          </cell>
          <cell r="J36">
            <v>2.2999999999999998</v>
          </cell>
        </row>
        <row r="37">
          <cell r="A37">
            <v>0</v>
          </cell>
          <cell r="B37" t="str">
            <v>Cintas transversais</v>
          </cell>
          <cell r="C37">
            <v>0</v>
          </cell>
          <cell r="D37">
            <v>2</v>
          </cell>
          <cell r="E37">
            <v>4.3499999999999996</v>
          </cell>
          <cell r="F37">
            <v>0.2</v>
          </cell>
          <cell r="G37">
            <v>0.5</v>
          </cell>
          <cell r="H37">
            <v>0</v>
          </cell>
          <cell r="I37">
            <v>0</v>
          </cell>
          <cell r="J37">
            <v>0.87</v>
          </cell>
        </row>
        <row r="38">
          <cell r="A38">
            <v>0</v>
          </cell>
          <cell r="B38" t="str">
            <v>Fundações pilares</v>
          </cell>
          <cell r="C38">
            <v>0</v>
          </cell>
          <cell r="D38">
            <v>7</v>
          </cell>
          <cell r="E38">
            <v>1</v>
          </cell>
          <cell r="F38">
            <v>1</v>
          </cell>
          <cell r="G38">
            <v>0.8</v>
          </cell>
          <cell r="H38">
            <v>0</v>
          </cell>
          <cell r="I38">
            <v>0</v>
          </cell>
          <cell r="J38">
            <v>5.6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 t="str">
            <v>1.3.4</v>
          </cell>
          <cell r="B40" t="str">
            <v>Armação p/1,00m³ de concreto p/estrutura convencional de bloco, viga baldrame e sapatas p/edificios utilizando aço CA-50.</v>
          </cell>
          <cell r="C40" t="str">
            <v>un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8.77</v>
          </cell>
        </row>
        <row r="41">
          <cell r="A41">
            <v>0</v>
          </cell>
          <cell r="B41">
            <v>0</v>
          </cell>
          <cell r="C41">
            <v>0</v>
          </cell>
          <cell r="D41" t="str">
            <v>quant</v>
          </cell>
          <cell r="E41" t="str">
            <v>comp</v>
          </cell>
          <cell r="F41" t="str">
            <v>larg</v>
          </cell>
          <cell r="G41" t="str">
            <v>alt</v>
          </cell>
          <cell r="H41">
            <v>0</v>
          </cell>
          <cell r="I41">
            <v>0</v>
          </cell>
          <cell r="J41" t="str">
            <v>total</v>
          </cell>
        </row>
        <row r="42">
          <cell r="A42">
            <v>0</v>
          </cell>
          <cell r="B42" t="str">
            <v>Cinta longitudinal</v>
          </cell>
          <cell r="C42">
            <v>0</v>
          </cell>
          <cell r="D42">
            <v>1</v>
          </cell>
          <cell r="E42">
            <v>23</v>
          </cell>
          <cell r="F42">
            <v>0.2</v>
          </cell>
          <cell r="G42">
            <v>0.5</v>
          </cell>
          <cell r="H42">
            <v>0</v>
          </cell>
          <cell r="I42">
            <v>0</v>
          </cell>
          <cell r="J42">
            <v>2.2999999999999998</v>
          </cell>
        </row>
        <row r="43">
          <cell r="A43">
            <v>0</v>
          </cell>
          <cell r="B43" t="str">
            <v>Cintas transversais</v>
          </cell>
          <cell r="C43">
            <v>0</v>
          </cell>
          <cell r="D43">
            <v>2</v>
          </cell>
          <cell r="E43">
            <v>4.3499999999999996</v>
          </cell>
          <cell r="F43">
            <v>0.2</v>
          </cell>
          <cell r="G43">
            <v>0.5</v>
          </cell>
          <cell r="H43">
            <v>0</v>
          </cell>
          <cell r="I43">
            <v>0</v>
          </cell>
          <cell r="J43">
            <v>0.87</v>
          </cell>
        </row>
        <row r="44">
          <cell r="A44">
            <v>0</v>
          </cell>
          <cell r="B44" t="str">
            <v>Fundações pilares</v>
          </cell>
          <cell r="C44">
            <v>0</v>
          </cell>
          <cell r="D44">
            <v>7</v>
          </cell>
          <cell r="E44">
            <v>1</v>
          </cell>
          <cell r="F44">
            <v>1</v>
          </cell>
          <cell r="G44">
            <v>0.8</v>
          </cell>
          <cell r="H44">
            <v>0</v>
          </cell>
          <cell r="I44">
            <v>0</v>
          </cell>
          <cell r="J44">
            <v>5.6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 t="str">
            <v>1.4</v>
          </cell>
          <cell r="B46" t="str">
            <v>ESTRUTURAS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 t="str">
            <v>1.4.1</v>
          </cell>
          <cell r="B47" t="str">
            <v>Montagem e desmontagem de fôrma de pilares retangulares e estruturas similares c/área média das seções menor ou igual a 0,25 m², pé-direito simples, em chapa de madeira compensada resinada, seis utilizações; Af.12/15.</v>
          </cell>
          <cell r="C47" t="str">
            <v>m²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21.6</v>
          </cell>
        </row>
        <row r="48">
          <cell r="A48">
            <v>0</v>
          </cell>
          <cell r="B48">
            <v>0</v>
          </cell>
          <cell r="C48">
            <v>0</v>
          </cell>
          <cell r="D48" t="str">
            <v>quant</v>
          </cell>
          <cell r="E48" t="str">
            <v>a</v>
          </cell>
          <cell r="F48" t="str">
            <v>b</v>
          </cell>
          <cell r="G48" t="str">
            <v>perim</v>
          </cell>
          <cell r="H48" t="str">
            <v>alt</v>
          </cell>
          <cell r="I48">
            <v>0</v>
          </cell>
          <cell r="J48" t="str">
            <v>total</v>
          </cell>
        </row>
        <row r="49">
          <cell r="A49">
            <v>0</v>
          </cell>
          <cell r="B49" t="str">
            <v>Pilares</v>
          </cell>
          <cell r="C49">
            <v>0</v>
          </cell>
          <cell r="D49">
            <v>9</v>
          </cell>
          <cell r="E49">
            <v>0.15</v>
          </cell>
          <cell r="F49">
            <v>0.15</v>
          </cell>
          <cell r="G49">
            <v>0.6</v>
          </cell>
          <cell r="H49">
            <v>4</v>
          </cell>
          <cell r="I49">
            <v>0</v>
          </cell>
          <cell r="J49">
            <v>21.6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 t="str">
            <v>1.4.2</v>
          </cell>
          <cell r="B51" t="str">
            <v>Montagem e desmontagem de fôrma de viga, escoramento metálico, pé-direito simples, em chapa de madeira resinada, quatro utilizações; Af.12/15.</v>
          </cell>
          <cell r="C51" t="str">
            <v>m²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12.68</v>
          </cell>
        </row>
        <row r="52">
          <cell r="A52">
            <v>0</v>
          </cell>
          <cell r="B52">
            <v>0</v>
          </cell>
          <cell r="C52">
            <v>0</v>
          </cell>
          <cell r="D52" t="str">
            <v>quant</v>
          </cell>
          <cell r="E52" t="str">
            <v>comp</v>
          </cell>
          <cell r="F52" t="str">
            <v>a</v>
          </cell>
          <cell r="G52" t="str">
            <v>h</v>
          </cell>
          <cell r="H52" t="str">
            <v>perim</v>
          </cell>
          <cell r="I52">
            <v>0</v>
          </cell>
          <cell r="J52" t="str">
            <v>total</v>
          </cell>
        </row>
        <row r="53">
          <cell r="A53">
            <v>0</v>
          </cell>
          <cell r="B53" t="str">
            <v>Cintas superiores</v>
          </cell>
          <cell r="C53">
            <v>0</v>
          </cell>
          <cell r="D53">
            <v>1</v>
          </cell>
          <cell r="E53">
            <v>23</v>
          </cell>
          <cell r="F53">
            <v>0.09</v>
          </cell>
          <cell r="G53">
            <v>0.2</v>
          </cell>
          <cell r="H53">
            <v>0.4</v>
          </cell>
          <cell r="I53">
            <v>0</v>
          </cell>
          <cell r="J53">
            <v>9.1999999999999993</v>
          </cell>
        </row>
        <row r="54">
          <cell r="A54">
            <v>0</v>
          </cell>
          <cell r="B54" t="str">
            <v>Cintas superiores</v>
          </cell>
          <cell r="C54">
            <v>0</v>
          </cell>
          <cell r="D54">
            <v>2</v>
          </cell>
          <cell r="E54">
            <v>4.3499999999999996</v>
          </cell>
          <cell r="F54">
            <v>0.09</v>
          </cell>
          <cell r="G54">
            <v>0.2</v>
          </cell>
          <cell r="H54">
            <v>0.4</v>
          </cell>
          <cell r="I54">
            <v>0</v>
          </cell>
          <cell r="J54">
            <v>3.48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 t="str">
            <v>1.4.3</v>
          </cell>
          <cell r="B56" t="str">
            <v>Concreto fck 30 MPa., traço 1:2,1:2,5 (cimento/ areia média/ brita 1), preparo mecânico em betoneira 600 l; Af. 07/16.</v>
          </cell>
          <cell r="C56" t="str">
            <v>m³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1.38</v>
          </cell>
        </row>
        <row r="57">
          <cell r="A57">
            <v>0</v>
          </cell>
          <cell r="B57">
            <v>0</v>
          </cell>
          <cell r="C57">
            <v>0</v>
          </cell>
          <cell r="D57" t="str">
            <v>quant</v>
          </cell>
          <cell r="E57" t="str">
            <v>a</v>
          </cell>
          <cell r="F57" t="str">
            <v>b</v>
          </cell>
          <cell r="G57" t="str">
            <v>alt</v>
          </cell>
          <cell r="H57">
            <v>0</v>
          </cell>
          <cell r="I57">
            <v>0</v>
          </cell>
          <cell r="J57" t="str">
            <v>total</v>
          </cell>
        </row>
        <row r="58">
          <cell r="A58">
            <v>0</v>
          </cell>
          <cell r="B58" t="str">
            <v>Pilares</v>
          </cell>
          <cell r="C58">
            <v>0</v>
          </cell>
          <cell r="D58">
            <v>9</v>
          </cell>
          <cell r="E58">
            <v>0.15</v>
          </cell>
          <cell r="F58">
            <v>0.15</v>
          </cell>
          <cell r="G58">
            <v>4</v>
          </cell>
          <cell r="H58">
            <v>0</v>
          </cell>
          <cell r="I58">
            <v>0</v>
          </cell>
          <cell r="J58">
            <v>0.81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 t="str">
            <v>quant</v>
          </cell>
          <cell r="E60" t="str">
            <v>comp</v>
          </cell>
          <cell r="F60" t="str">
            <v>b</v>
          </cell>
          <cell r="G60" t="str">
            <v>h</v>
          </cell>
          <cell r="H60">
            <v>0</v>
          </cell>
          <cell r="I60">
            <v>0</v>
          </cell>
          <cell r="J60" t="str">
            <v>total</v>
          </cell>
        </row>
        <row r="61">
          <cell r="A61">
            <v>0</v>
          </cell>
          <cell r="B61" t="str">
            <v>Cintas superiores</v>
          </cell>
          <cell r="C61">
            <v>0</v>
          </cell>
          <cell r="D61">
            <v>1</v>
          </cell>
          <cell r="E61">
            <v>23</v>
          </cell>
          <cell r="F61">
            <v>0.09</v>
          </cell>
          <cell r="G61">
            <v>0.2</v>
          </cell>
          <cell r="H61">
            <v>0</v>
          </cell>
          <cell r="I61">
            <v>0</v>
          </cell>
          <cell r="J61">
            <v>0.41</v>
          </cell>
        </row>
        <row r="62">
          <cell r="A62">
            <v>0</v>
          </cell>
          <cell r="B62" t="str">
            <v>Cintas superiores</v>
          </cell>
          <cell r="C62">
            <v>0</v>
          </cell>
          <cell r="D62">
            <v>2</v>
          </cell>
          <cell r="E62">
            <v>4.3499999999999996</v>
          </cell>
          <cell r="F62">
            <v>0.09</v>
          </cell>
          <cell r="G62">
            <v>0.2</v>
          </cell>
          <cell r="H62">
            <v>0</v>
          </cell>
          <cell r="I62">
            <v>0</v>
          </cell>
          <cell r="J62">
            <v>0.16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 t="str">
            <v>1.4.4</v>
          </cell>
          <cell r="B64" t="str">
            <v>Lançamento c/uso de baldes, adensamento e acabamento de concreto em estruturas; Af. 12/15.</v>
          </cell>
          <cell r="C64" t="str">
            <v>m³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1.38</v>
          </cell>
        </row>
        <row r="65">
          <cell r="A65">
            <v>0</v>
          </cell>
          <cell r="B65">
            <v>0</v>
          </cell>
          <cell r="C65">
            <v>0</v>
          </cell>
          <cell r="D65" t="str">
            <v>quant</v>
          </cell>
          <cell r="E65" t="str">
            <v>a</v>
          </cell>
          <cell r="F65" t="str">
            <v>b</v>
          </cell>
          <cell r="G65" t="str">
            <v>alt</v>
          </cell>
          <cell r="H65">
            <v>0</v>
          </cell>
          <cell r="I65">
            <v>0</v>
          </cell>
          <cell r="J65" t="str">
            <v>total</v>
          </cell>
        </row>
        <row r="66">
          <cell r="A66">
            <v>0</v>
          </cell>
          <cell r="B66" t="str">
            <v>Pilares</v>
          </cell>
          <cell r="C66">
            <v>0</v>
          </cell>
          <cell r="D66">
            <v>9</v>
          </cell>
          <cell r="E66">
            <v>0.15</v>
          </cell>
          <cell r="F66">
            <v>0.15</v>
          </cell>
          <cell r="G66">
            <v>4</v>
          </cell>
          <cell r="H66">
            <v>0</v>
          </cell>
          <cell r="I66">
            <v>0</v>
          </cell>
          <cell r="J66">
            <v>0.81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 t="str">
            <v>quant</v>
          </cell>
          <cell r="E68" t="str">
            <v>comp</v>
          </cell>
          <cell r="F68" t="str">
            <v>b</v>
          </cell>
          <cell r="G68" t="str">
            <v>h</v>
          </cell>
          <cell r="H68">
            <v>0</v>
          </cell>
          <cell r="I68">
            <v>0</v>
          </cell>
          <cell r="J68" t="str">
            <v>total</v>
          </cell>
        </row>
        <row r="69">
          <cell r="A69">
            <v>0</v>
          </cell>
          <cell r="B69" t="str">
            <v>Cintas superiores</v>
          </cell>
          <cell r="C69">
            <v>0</v>
          </cell>
          <cell r="D69">
            <v>1</v>
          </cell>
          <cell r="E69">
            <v>23</v>
          </cell>
          <cell r="F69">
            <v>0.09</v>
          </cell>
          <cell r="G69">
            <v>0.2</v>
          </cell>
          <cell r="H69">
            <v>0</v>
          </cell>
          <cell r="I69">
            <v>0</v>
          </cell>
          <cell r="J69">
            <v>0.41</v>
          </cell>
        </row>
        <row r="70">
          <cell r="A70">
            <v>0</v>
          </cell>
          <cell r="B70" t="str">
            <v>Cintas superiores</v>
          </cell>
          <cell r="C70">
            <v>0</v>
          </cell>
          <cell r="D70">
            <v>2</v>
          </cell>
          <cell r="E70">
            <v>4.3499999999999996</v>
          </cell>
          <cell r="F70">
            <v>0.09</v>
          </cell>
          <cell r="G70">
            <v>0.2</v>
          </cell>
          <cell r="H70">
            <v>0</v>
          </cell>
          <cell r="I70">
            <v>0</v>
          </cell>
          <cell r="J70">
            <v>0.16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 t="str">
            <v>1.4.5</v>
          </cell>
          <cell r="B72" t="str">
            <v>Armação p/1,00m³ de concreto p/estrutura convencional de pilar/arranque, viga ou parede p/edificios utilizando aço CA-50.</v>
          </cell>
          <cell r="C72" t="str">
            <v>un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1.38</v>
          </cell>
        </row>
        <row r="73">
          <cell r="A73">
            <v>0</v>
          </cell>
          <cell r="B73">
            <v>0</v>
          </cell>
          <cell r="C73">
            <v>0</v>
          </cell>
          <cell r="D73" t="str">
            <v>quant</v>
          </cell>
          <cell r="E73" t="str">
            <v>a</v>
          </cell>
          <cell r="F73" t="str">
            <v>b</v>
          </cell>
          <cell r="G73" t="str">
            <v>alt</v>
          </cell>
          <cell r="H73">
            <v>0</v>
          </cell>
          <cell r="I73">
            <v>0</v>
          </cell>
          <cell r="J73" t="str">
            <v>total</v>
          </cell>
        </row>
        <row r="74">
          <cell r="A74">
            <v>0</v>
          </cell>
          <cell r="B74" t="str">
            <v>Pilares</v>
          </cell>
          <cell r="C74">
            <v>0</v>
          </cell>
          <cell r="D74">
            <v>9</v>
          </cell>
          <cell r="E74">
            <v>0.15</v>
          </cell>
          <cell r="F74">
            <v>0.15</v>
          </cell>
          <cell r="G74">
            <v>4</v>
          </cell>
          <cell r="H74">
            <v>0</v>
          </cell>
          <cell r="I74">
            <v>0</v>
          </cell>
          <cell r="J74">
            <v>0.81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 t="str">
            <v>quant</v>
          </cell>
          <cell r="E76" t="str">
            <v>comp</v>
          </cell>
          <cell r="F76" t="str">
            <v>b</v>
          </cell>
          <cell r="G76" t="str">
            <v>h</v>
          </cell>
          <cell r="H76">
            <v>0</v>
          </cell>
          <cell r="I76">
            <v>0</v>
          </cell>
          <cell r="J76" t="str">
            <v>total</v>
          </cell>
        </row>
        <row r="77">
          <cell r="A77">
            <v>0</v>
          </cell>
          <cell r="B77" t="str">
            <v>Cintas superiores</v>
          </cell>
          <cell r="C77">
            <v>0</v>
          </cell>
          <cell r="D77">
            <v>1</v>
          </cell>
          <cell r="E77">
            <v>23</v>
          </cell>
          <cell r="F77">
            <v>0.09</v>
          </cell>
          <cell r="G77">
            <v>0.2</v>
          </cell>
          <cell r="H77">
            <v>0</v>
          </cell>
          <cell r="I77">
            <v>0</v>
          </cell>
          <cell r="J77">
            <v>0.41</v>
          </cell>
        </row>
        <row r="78">
          <cell r="A78">
            <v>0</v>
          </cell>
          <cell r="B78" t="str">
            <v>Cintas superiores</v>
          </cell>
          <cell r="C78">
            <v>0</v>
          </cell>
          <cell r="D78">
            <v>2</v>
          </cell>
          <cell r="E78">
            <v>4.3499999999999996</v>
          </cell>
          <cell r="F78">
            <v>0.09</v>
          </cell>
          <cell r="G78">
            <v>0.2</v>
          </cell>
          <cell r="H78">
            <v>0</v>
          </cell>
          <cell r="I78">
            <v>0</v>
          </cell>
          <cell r="J78">
            <v>0.16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 t="str">
            <v>1.5</v>
          </cell>
          <cell r="B80" t="str">
            <v>VEDAÇÕES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 t="str">
            <v>1.5.1</v>
          </cell>
          <cell r="B81" t="str">
            <v>Alvenaria de bloco ceramico seis furos (9x14x19)cm esp. 9cm, c/junta 20mm, assente c/argamassa de cimento e areia (1:5), preparo mecanico.</v>
          </cell>
          <cell r="C81" t="str">
            <v>m²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103.4</v>
          </cell>
        </row>
        <row r="82">
          <cell r="A82">
            <v>0</v>
          </cell>
          <cell r="B82">
            <v>0</v>
          </cell>
          <cell r="C82">
            <v>0</v>
          </cell>
          <cell r="D82" t="str">
            <v>quant</v>
          </cell>
          <cell r="E82" t="str">
            <v>comp</v>
          </cell>
          <cell r="F82" t="str">
            <v>alt</v>
          </cell>
          <cell r="G82">
            <v>0</v>
          </cell>
          <cell r="H82">
            <v>0</v>
          </cell>
          <cell r="I82">
            <v>0</v>
          </cell>
          <cell r="J82" t="str">
            <v>total</v>
          </cell>
        </row>
        <row r="83">
          <cell r="A83">
            <v>0</v>
          </cell>
          <cell r="B83" t="str">
            <v>Parede longitudinal</v>
          </cell>
          <cell r="C83">
            <v>0</v>
          </cell>
          <cell r="D83">
            <v>1</v>
          </cell>
          <cell r="E83">
            <v>23</v>
          </cell>
          <cell r="F83">
            <v>4</v>
          </cell>
          <cell r="G83">
            <v>0</v>
          </cell>
          <cell r="H83">
            <v>0</v>
          </cell>
          <cell r="I83">
            <v>0</v>
          </cell>
          <cell r="J83">
            <v>92</v>
          </cell>
        </row>
        <row r="84">
          <cell r="A84">
            <v>0</v>
          </cell>
          <cell r="B84" t="str">
            <v>Paredes transversais</v>
          </cell>
          <cell r="C84">
            <v>0</v>
          </cell>
          <cell r="D84">
            <v>2</v>
          </cell>
          <cell r="E84">
            <v>4.3499999999999996</v>
          </cell>
          <cell r="F84">
            <v>4</v>
          </cell>
          <cell r="G84">
            <v>0</v>
          </cell>
          <cell r="H84">
            <v>0</v>
          </cell>
          <cell r="I84">
            <v>0</v>
          </cell>
          <cell r="J84">
            <v>34.799999999999997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>
            <v>0</v>
          </cell>
          <cell r="B86" t="str">
            <v>Vãos a descontar</v>
          </cell>
          <cell r="C86">
            <v>0</v>
          </cell>
          <cell r="D86" t="str">
            <v>quant</v>
          </cell>
          <cell r="E86" t="str">
            <v>comp</v>
          </cell>
          <cell r="F86" t="str">
            <v>alt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0</v>
          </cell>
          <cell r="B87" t="str">
            <v>janelas</v>
          </cell>
          <cell r="C87">
            <v>0</v>
          </cell>
          <cell r="D87">
            <v>11</v>
          </cell>
          <cell r="E87">
            <v>1.5</v>
          </cell>
          <cell r="F87">
            <v>1.1000000000000001</v>
          </cell>
          <cell r="G87">
            <v>0</v>
          </cell>
          <cell r="H87">
            <v>0</v>
          </cell>
          <cell r="I87">
            <v>0</v>
          </cell>
          <cell r="J87">
            <v>-18.149999999999999</v>
          </cell>
        </row>
        <row r="88">
          <cell r="A88">
            <v>0</v>
          </cell>
          <cell r="B88" t="str">
            <v>portão</v>
          </cell>
          <cell r="C88">
            <v>0</v>
          </cell>
          <cell r="D88">
            <v>1</v>
          </cell>
          <cell r="E88">
            <v>2.5</v>
          </cell>
          <cell r="F88">
            <v>2.1</v>
          </cell>
          <cell r="G88">
            <v>0</v>
          </cell>
          <cell r="H88">
            <v>0</v>
          </cell>
          <cell r="I88">
            <v>0</v>
          </cell>
          <cell r="J88">
            <v>-5.25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 t="str">
            <v>1.6</v>
          </cell>
          <cell r="B91" t="str">
            <v>REVESTIMENTOS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 t="str">
            <v>1.6.1</v>
          </cell>
          <cell r="B92" t="str">
            <v>Chapisco c/argamassa de cimento e areia (1:3), preparo em betoneira 400l, aplicado em alvenarias e estruturas de concreto internas, c/colher de pedreiro; Af. 06/14.</v>
          </cell>
          <cell r="C92" t="str">
            <v>m²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104.48</v>
          </cell>
        </row>
        <row r="93">
          <cell r="A93">
            <v>0</v>
          </cell>
          <cell r="B93">
            <v>0</v>
          </cell>
          <cell r="C93">
            <v>0</v>
          </cell>
          <cell r="D93" t="str">
            <v>quant</v>
          </cell>
          <cell r="E93" t="str">
            <v>comp</v>
          </cell>
          <cell r="F93" t="str">
            <v>alt</v>
          </cell>
          <cell r="G93">
            <v>0</v>
          </cell>
          <cell r="H93">
            <v>0</v>
          </cell>
          <cell r="I93">
            <v>0</v>
          </cell>
          <cell r="J93" t="str">
            <v>total</v>
          </cell>
        </row>
        <row r="94">
          <cell r="A94">
            <v>0</v>
          </cell>
          <cell r="B94" t="str">
            <v>Parede longitudinal</v>
          </cell>
          <cell r="C94">
            <v>0</v>
          </cell>
          <cell r="D94">
            <v>1</v>
          </cell>
          <cell r="E94">
            <v>23</v>
          </cell>
          <cell r="F94">
            <v>4</v>
          </cell>
          <cell r="G94">
            <v>0</v>
          </cell>
          <cell r="H94">
            <v>0</v>
          </cell>
          <cell r="I94">
            <v>0</v>
          </cell>
          <cell r="J94">
            <v>92</v>
          </cell>
        </row>
        <row r="95">
          <cell r="A95">
            <v>0</v>
          </cell>
          <cell r="B95" t="str">
            <v>Paredes transversais</v>
          </cell>
          <cell r="C95">
            <v>0</v>
          </cell>
          <cell r="D95">
            <v>2</v>
          </cell>
          <cell r="E95">
            <v>4.3499999999999996</v>
          </cell>
          <cell r="F95">
            <v>4</v>
          </cell>
          <cell r="G95">
            <v>0</v>
          </cell>
          <cell r="H95">
            <v>0</v>
          </cell>
          <cell r="I95">
            <v>0</v>
          </cell>
          <cell r="J95">
            <v>34.799999999999997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0</v>
          </cell>
          <cell r="B97" t="str">
            <v>Vãos a descontar</v>
          </cell>
          <cell r="C97">
            <v>0</v>
          </cell>
          <cell r="D97" t="str">
            <v>quant</v>
          </cell>
          <cell r="E97" t="str">
            <v>comp</v>
          </cell>
          <cell r="F97" t="str">
            <v>alt</v>
          </cell>
          <cell r="G97">
            <v>0</v>
          </cell>
          <cell r="H97">
            <v>0</v>
          </cell>
          <cell r="I97">
            <v>0</v>
          </cell>
          <cell r="J97" t="str">
            <v>total</v>
          </cell>
        </row>
        <row r="98">
          <cell r="A98">
            <v>0</v>
          </cell>
          <cell r="B98" t="str">
            <v>janelas</v>
          </cell>
          <cell r="C98">
            <v>0</v>
          </cell>
          <cell r="D98">
            <v>11</v>
          </cell>
          <cell r="E98">
            <v>1.5</v>
          </cell>
          <cell r="F98">
            <v>1.1000000000000001</v>
          </cell>
          <cell r="G98">
            <v>0</v>
          </cell>
          <cell r="H98">
            <v>0</v>
          </cell>
          <cell r="I98">
            <v>0</v>
          </cell>
          <cell r="J98">
            <v>-18.149999999999999</v>
          </cell>
        </row>
        <row r="99">
          <cell r="A99">
            <v>0</v>
          </cell>
          <cell r="B99" t="str">
            <v>portão</v>
          </cell>
          <cell r="C99">
            <v>0</v>
          </cell>
          <cell r="D99">
            <v>1</v>
          </cell>
          <cell r="E99">
            <v>2.5</v>
          </cell>
          <cell r="F99">
            <v>2.1</v>
          </cell>
          <cell r="G99">
            <v>0</v>
          </cell>
          <cell r="H99">
            <v>0</v>
          </cell>
          <cell r="I99">
            <v>0</v>
          </cell>
          <cell r="J99">
            <v>-5.25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 t="str">
            <v>larg</v>
          </cell>
          <cell r="E101" t="str">
            <v>alt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 t="str">
            <v>total</v>
          </cell>
        </row>
        <row r="102">
          <cell r="A102">
            <v>0</v>
          </cell>
          <cell r="B102" t="str">
            <v>Área de recomposição de revestimento</v>
          </cell>
          <cell r="C102">
            <v>0</v>
          </cell>
          <cell r="D102">
            <v>0.4</v>
          </cell>
          <cell r="E102">
            <v>2.7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1.08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 t="str">
            <v>1.6.2</v>
          </cell>
          <cell r="B105" t="str">
            <v>Massa única (reboco paulista), p/recebimento de pintura, c/argamassa cimento:areia (1:5), preparo em betoneira 400l, aplicada manualmente em paredes internas, espessura 20mm, c/ execução de taliscas.</v>
          </cell>
          <cell r="C105" t="str">
            <v>m²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103.4</v>
          </cell>
        </row>
        <row r="106">
          <cell r="A106">
            <v>0</v>
          </cell>
          <cell r="B106">
            <v>0</v>
          </cell>
          <cell r="C106">
            <v>0</v>
          </cell>
          <cell r="D106" t="str">
            <v>quant</v>
          </cell>
          <cell r="E106" t="str">
            <v>comp</v>
          </cell>
          <cell r="F106" t="str">
            <v>alt</v>
          </cell>
          <cell r="G106">
            <v>0</v>
          </cell>
          <cell r="H106">
            <v>0</v>
          </cell>
          <cell r="I106">
            <v>0</v>
          </cell>
          <cell r="J106" t="str">
            <v>total</v>
          </cell>
        </row>
        <row r="107">
          <cell r="A107">
            <v>0</v>
          </cell>
          <cell r="B107" t="str">
            <v>Parede longitudinal</v>
          </cell>
          <cell r="C107">
            <v>0</v>
          </cell>
          <cell r="D107">
            <v>1</v>
          </cell>
          <cell r="E107">
            <v>23</v>
          </cell>
          <cell r="F107">
            <v>4</v>
          </cell>
          <cell r="G107">
            <v>0</v>
          </cell>
          <cell r="H107">
            <v>0</v>
          </cell>
          <cell r="I107">
            <v>0</v>
          </cell>
          <cell r="J107">
            <v>92</v>
          </cell>
        </row>
        <row r="108">
          <cell r="A108">
            <v>0</v>
          </cell>
          <cell r="B108" t="str">
            <v>Paredes transversais</v>
          </cell>
          <cell r="C108">
            <v>0</v>
          </cell>
          <cell r="D108">
            <v>2</v>
          </cell>
          <cell r="E108">
            <v>4.3499999999999996</v>
          </cell>
          <cell r="F108">
            <v>4</v>
          </cell>
          <cell r="G108">
            <v>0</v>
          </cell>
          <cell r="H108">
            <v>0</v>
          </cell>
          <cell r="I108">
            <v>0</v>
          </cell>
          <cell r="J108">
            <v>34.799999999999997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>
            <v>0</v>
          </cell>
          <cell r="B110" t="str">
            <v>Vãos a descontar</v>
          </cell>
          <cell r="C110">
            <v>0</v>
          </cell>
          <cell r="D110" t="str">
            <v>quant</v>
          </cell>
          <cell r="E110" t="str">
            <v>comp</v>
          </cell>
          <cell r="F110" t="str">
            <v>alt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0</v>
          </cell>
          <cell r="B111" t="str">
            <v>janelas</v>
          </cell>
          <cell r="C111">
            <v>0</v>
          </cell>
          <cell r="D111">
            <v>11</v>
          </cell>
          <cell r="E111">
            <v>1.5</v>
          </cell>
          <cell r="F111">
            <v>1.1000000000000001</v>
          </cell>
          <cell r="G111">
            <v>0</v>
          </cell>
          <cell r="H111">
            <v>0</v>
          </cell>
          <cell r="I111">
            <v>0</v>
          </cell>
          <cell r="J111">
            <v>-18.149999999999999</v>
          </cell>
        </row>
        <row r="112">
          <cell r="A112">
            <v>0</v>
          </cell>
          <cell r="B112" t="str">
            <v>portão</v>
          </cell>
          <cell r="C112">
            <v>0</v>
          </cell>
          <cell r="D112">
            <v>1</v>
          </cell>
          <cell r="E112">
            <v>2.5</v>
          </cell>
          <cell r="F112">
            <v>2.1</v>
          </cell>
          <cell r="G112">
            <v>0</v>
          </cell>
          <cell r="H112">
            <v>0</v>
          </cell>
          <cell r="I112">
            <v>0</v>
          </cell>
          <cell r="J112">
            <v>-5.25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 t="str">
            <v>1.6.3</v>
          </cell>
          <cell r="B114" t="str">
            <v>Emboço p/recebimento de cerâmica, c/argamassa de cimento e areia (1:5), preparo mecânico em betoneira 400l, aplicado manualmente em paredes internas de ambientes c/área superior a 10m2, espes. 20mm, c/execução de taliscas; Af.06/14.</v>
          </cell>
          <cell r="C114" t="str">
            <v>m²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1.08</v>
          </cell>
        </row>
        <row r="115">
          <cell r="A115">
            <v>0</v>
          </cell>
          <cell r="B115">
            <v>0</v>
          </cell>
          <cell r="C115">
            <v>0</v>
          </cell>
          <cell r="D115" t="str">
            <v>larg</v>
          </cell>
          <cell r="E115" t="str">
            <v>alt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 t="str">
            <v>total</v>
          </cell>
        </row>
        <row r="116">
          <cell r="A116">
            <v>0</v>
          </cell>
          <cell r="B116" t="str">
            <v>Área de recomposição de revestimento</v>
          </cell>
          <cell r="C116">
            <v>0</v>
          </cell>
          <cell r="D116">
            <v>0.4</v>
          </cell>
          <cell r="E116">
            <v>2.7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1.08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 t="str">
            <v>1.6.4</v>
          </cell>
          <cell r="B118" t="str">
            <v>Revestimento cerâmico para paredes internas com placas tipo esmaltada extra de dimensões 20x20 cm aplicadas em ambientes de área maior que 5 m² na altura inteira das paredes. Af_06/2014</v>
          </cell>
          <cell r="C118" t="str">
            <v>m²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1.08</v>
          </cell>
        </row>
        <row r="119">
          <cell r="A119">
            <v>0</v>
          </cell>
          <cell r="B119">
            <v>0</v>
          </cell>
          <cell r="C119">
            <v>0</v>
          </cell>
          <cell r="D119" t="str">
            <v>larg</v>
          </cell>
          <cell r="E119" t="str">
            <v>alt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 t="str">
            <v>total</v>
          </cell>
        </row>
        <row r="120">
          <cell r="A120">
            <v>0</v>
          </cell>
          <cell r="B120" t="str">
            <v>Área de recomposição de revestimento</v>
          </cell>
          <cell r="C120">
            <v>0</v>
          </cell>
          <cell r="D120">
            <v>0.4</v>
          </cell>
          <cell r="E120">
            <v>2.7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1.08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 t="str">
            <v>1.7</v>
          </cell>
          <cell r="B123" t="str">
            <v>PAVIMENTAÇÃO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 t="str">
            <v>1.7.1</v>
          </cell>
          <cell r="B124" t="str">
            <v>Contrapiso c/argamassa de cimento e areia (1:4), preparo mecânico em betoneira 400 l, aplicado em áreas secas sobre laje, aderido, espessura 3 cm; Af. 06/14.</v>
          </cell>
          <cell r="C124" t="str">
            <v>m²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100.05</v>
          </cell>
        </row>
        <row r="125">
          <cell r="A125">
            <v>0</v>
          </cell>
          <cell r="B125">
            <v>0</v>
          </cell>
          <cell r="C125">
            <v>0</v>
          </cell>
          <cell r="D125" t="str">
            <v>comp</v>
          </cell>
          <cell r="E125" t="str">
            <v>larg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 t="str">
            <v>total</v>
          </cell>
        </row>
        <row r="126">
          <cell r="A126">
            <v>0</v>
          </cell>
          <cell r="B126" t="str">
            <v>Área de ampliação</v>
          </cell>
          <cell r="C126">
            <v>0</v>
          </cell>
          <cell r="D126">
            <v>23</v>
          </cell>
          <cell r="E126">
            <v>4.3499999999999996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100.05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 t="str">
            <v>1.7.2</v>
          </cell>
          <cell r="B128" t="str">
            <v>Piso industrial alta resistencia espessura 12mm, incluso juntas de dilatacao plasticas e polimento mecanizado</v>
          </cell>
          <cell r="C128" t="str">
            <v>m²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100.05</v>
          </cell>
        </row>
        <row r="129">
          <cell r="A129">
            <v>0</v>
          </cell>
          <cell r="B129">
            <v>0</v>
          </cell>
          <cell r="C129">
            <v>0</v>
          </cell>
          <cell r="D129" t="str">
            <v>comp</v>
          </cell>
          <cell r="E129" t="str">
            <v>larg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 t="str">
            <v>total</v>
          </cell>
        </row>
        <row r="130">
          <cell r="A130">
            <v>0</v>
          </cell>
          <cell r="B130" t="str">
            <v>Área de ampliação</v>
          </cell>
          <cell r="C130">
            <v>0</v>
          </cell>
          <cell r="D130">
            <v>23</v>
          </cell>
          <cell r="E130">
            <v>4.3499999999999996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100.05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 t="str">
            <v>1.7.3</v>
          </cell>
          <cell r="B132" t="str">
            <v>Execução de passeio (calçada) ou piso de concreto moldado in loco, c/junta de madeira h=10cm, acabamento convencional, espes.10 cm, não armado.</v>
          </cell>
          <cell r="C132" t="str">
            <v>m²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45.4</v>
          </cell>
        </row>
        <row r="133">
          <cell r="A133">
            <v>0</v>
          </cell>
          <cell r="B133">
            <v>0</v>
          </cell>
          <cell r="C133">
            <v>0</v>
          </cell>
          <cell r="D133" t="str">
            <v>comp</v>
          </cell>
          <cell r="E133" t="str">
            <v>larg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 t="str">
            <v>total</v>
          </cell>
        </row>
        <row r="134">
          <cell r="A134">
            <v>0</v>
          </cell>
          <cell r="B134" t="str">
            <v>Área de ampliação</v>
          </cell>
          <cell r="C134">
            <v>0</v>
          </cell>
          <cell r="D134">
            <v>43.239999999999995</v>
          </cell>
          <cell r="E134">
            <v>1.05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45.4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 t="str">
            <v>1.8</v>
          </cell>
          <cell r="B137" t="str">
            <v>COBERTURA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 t="str">
            <v>1.8.1</v>
          </cell>
          <cell r="B138" t="str">
            <v>Trama de madeira composta por ripas, caibros e terças p/cobertura cerâmica c/mais de duas águas, incluso transporte vertical; Af. 12/15.</v>
          </cell>
          <cell r="C138" t="str">
            <v>m²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100.05</v>
          </cell>
        </row>
        <row r="139">
          <cell r="A139">
            <v>0</v>
          </cell>
          <cell r="B139">
            <v>0</v>
          </cell>
          <cell r="C139">
            <v>0</v>
          </cell>
          <cell r="D139" t="str">
            <v>comp</v>
          </cell>
          <cell r="E139" t="str">
            <v>larg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 t="str">
            <v>total</v>
          </cell>
        </row>
        <row r="140">
          <cell r="A140">
            <v>0</v>
          </cell>
          <cell r="B140" t="str">
            <v>Área do refeitório</v>
          </cell>
          <cell r="C140">
            <v>0</v>
          </cell>
          <cell r="D140">
            <v>23</v>
          </cell>
          <cell r="E140">
            <v>4.3499999999999996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100.05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 t="str">
            <v>1.8.2</v>
          </cell>
          <cell r="B142" t="str">
            <v>Telhamento c/telha ondulada de fibrocimento espes.   6 mm, c/recobrimento lateral 1/4 de onda, p/telhado c/inclinação máxima 10°, até duas águas, incluso içamento; Af. 06/16.</v>
          </cell>
          <cell r="C142" t="str">
            <v>m²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100.05</v>
          </cell>
        </row>
        <row r="143">
          <cell r="A143">
            <v>0</v>
          </cell>
          <cell r="B143">
            <v>0</v>
          </cell>
          <cell r="C143">
            <v>0</v>
          </cell>
          <cell r="D143" t="str">
            <v>comp</v>
          </cell>
          <cell r="E143" t="str">
            <v>larg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 t="str">
            <v>total</v>
          </cell>
        </row>
        <row r="144">
          <cell r="A144">
            <v>0</v>
          </cell>
          <cell r="B144" t="str">
            <v>Área do refeitório</v>
          </cell>
          <cell r="C144">
            <v>0</v>
          </cell>
          <cell r="D144">
            <v>23</v>
          </cell>
          <cell r="E144">
            <v>4.3499999999999996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100.05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 t="str">
            <v>1.9</v>
          </cell>
          <cell r="B146" t="str">
            <v>FORROS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 t="str">
            <v>1.9.1</v>
          </cell>
          <cell r="B147" t="str">
            <v>FORRO EM RÉGUAS DE PVC, FRISADO, PARA AMBIENTES COMERCIAIS, INCLUSIVE ESTRUTURA DE FIXAÇÃO. AF_05/2017_P</v>
          </cell>
          <cell r="C147" t="str">
            <v>M2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42.55</v>
          </cell>
        </row>
        <row r="148">
          <cell r="A148">
            <v>0</v>
          </cell>
          <cell r="B148">
            <v>0</v>
          </cell>
          <cell r="C148">
            <v>0</v>
          </cell>
          <cell r="D148" t="str">
            <v>comp</v>
          </cell>
          <cell r="E148" t="str">
            <v>larg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 t="str">
            <v>total</v>
          </cell>
        </row>
        <row r="149">
          <cell r="A149">
            <v>0</v>
          </cell>
          <cell r="B149" t="str">
            <v>Forro</v>
          </cell>
          <cell r="C149">
            <v>0</v>
          </cell>
          <cell r="D149">
            <v>23</v>
          </cell>
          <cell r="E149">
            <v>1.85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42.55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 t="str">
            <v>1.10</v>
          </cell>
          <cell r="B151" t="str">
            <v>INSTALAÇÕES ELÉTRICAS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 t="str">
            <v>1.10.1</v>
          </cell>
          <cell r="B152" t="str">
            <v>Ponto de iluminação, c/eletroduto rígido soldável 25mm 3/4"), cabo c/isolação(0,6 a 1)Kv, caixa elétrica, rasgo, quebra e chumbamento.</v>
          </cell>
          <cell r="C152" t="str">
            <v>un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14</v>
          </cell>
        </row>
        <row r="153">
          <cell r="A153">
            <v>0</v>
          </cell>
          <cell r="B153">
            <v>0</v>
          </cell>
          <cell r="C153">
            <v>0</v>
          </cell>
          <cell r="D153" t="str">
            <v>quant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 t="str">
            <v>total</v>
          </cell>
        </row>
        <row r="154">
          <cell r="A154">
            <v>0</v>
          </cell>
          <cell r="B154" t="str">
            <v>Luminárias</v>
          </cell>
          <cell r="C154">
            <v>0</v>
          </cell>
          <cell r="D154">
            <v>14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14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 t="str">
            <v>1.10.2</v>
          </cell>
          <cell r="B156" t="str">
            <v>Luminária de sobrepor, tipo plafon, c/lâmpada LED, 12/13w, fornecimento e instalação; Af. 11/17.</v>
          </cell>
          <cell r="C156" t="str">
            <v>un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14</v>
          </cell>
        </row>
        <row r="157">
          <cell r="A157">
            <v>0</v>
          </cell>
          <cell r="B157">
            <v>0</v>
          </cell>
          <cell r="C157">
            <v>0</v>
          </cell>
          <cell r="D157" t="str">
            <v>quant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 t="str">
            <v>total</v>
          </cell>
        </row>
        <row r="158">
          <cell r="A158">
            <v>0</v>
          </cell>
          <cell r="B158" t="str">
            <v>Luminárias</v>
          </cell>
          <cell r="C158">
            <v>0</v>
          </cell>
          <cell r="D158">
            <v>14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14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 t="str">
            <v>1.10.3</v>
          </cell>
          <cell r="B160" t="str">
            <v>Interruptor simples (2 módulos), 10A/250V, c/suporte e placa -fornecimento e instalação; Af.12/15.</v>
          </cell>
          <cell r="C160" t="str">
            <v>un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1</v>
          </cell>
        </row>
        <row r="161">
          <cell r="A161">
            <v>0</v>
          </cell>
          <cell r="B161">
            <v>0</v>
          </cell>
          <cell r="C161">
            <v>0</v>
          </cell>
          <cell r="D161" t="str">
            <v>quant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 t="str">
            <v>total</v>
          </cell>
        </row>
        <row r="162">
          <cell r="A162">
            <v>0</v>
          </cell>
          <cell r="B162" t="str">
            <v>Interruptor</v>
          </cell>
          <cell r="C162">
            <v>0</v>
          </cell>
          <cell r="D162">
            <v>1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1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 t="str">
            <v>1.10.4</v>
          </cell>
          <cell r="B164" t="str">
            <v>Ponto de força monofásico embutido na parede, c/eletroduto rígido soldável 25mm (3/4"), cabo 2,5mm², isolação (0,6 a 1)Kv, tomada 2P+T (20A/250V), caixa elétrica, quebra e chumbamento.</v>
          </cell>
          <cell r="C164" t="str">
            <v>un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7</v>
          </cell>
        </row>
        <row r="165">
          <cell r="A165">
            <v>0</v>
          </cell>
          <cell r="B165">
            <v>0</v>
          </cell>
          <cell r="C165">
            <v>0</v>
          </cell>
          <cell r="D165" t="str">
            <v>quant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 t="str">
            <v>total</v>
          </cell>
        </row>
        <row r="166">
          <cell r="A166">
            <v>0</v>
          </cell>
          <cell r="B166" t="str">
            <v>Interruptor</v>
          </cell>
          <cell r="C166">
            <v>0</v>
          </cell>
          <cell r="D166">
            <v>7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7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 t="str">
            <v>1.11</v>
          </cell>
          <cell r="B168" t="str">
            <v>ESQUADRIAS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 t="str">
            <v>1.11.1</v>
          </cell>
          <cell r="B169" t="str">
            <v>Janela de alumínio de correr, 2 folhas, fixação c/parafuso, vedação c/espuma expansiva PU, c/ vidros, padronizada; Af.07/16.</v>
          </cell>
          <cell r="C169" t="str">
            <v>m²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18.149999999999999</v>
          </cell>
        </row>
        <row r="170">
          <cell r="A170">
            <v>0</v>
          </cell>
          <cell r="B170">
            <v>0</v>
          </cell>
          <cell r="C170">
            <v>0</v>
          </cell>
          <cell r="D170" t="str">
            <v>quant</v>
          </cell>
          <cell r="E170" t="str">
            <v>larg</v>
          </cell>
          <cell r="F170" t="str">
            <v>alt</v>
          </cell>
          <cell r="G170">
            <v>0</v>
          </cell>
          <cell r="H170">
            <v>0</v>
          </cell>
          <cell r="I170">
            <v>0</v>
          </cell>
          <cell r="J170" t="str">
            <v>total</v>
          </cell>
        </row>
        <row r="171">
          <cell r="A171">
            <v>0</v>
          </cell>
          <cell r="B171" t="str">
            <v>Janelas</v>
          </cell>
          <cell r="C171">
            <v>0</v>
          </cell>
          <cell r="D171">
            <v>11</v>
          </cell>
          <cell r="E171">
            <v>1.5</v>
          </cell>
          <cell r="F171">
            <v>1.1000000000000001</v>
          </cell>
          <cell r="G171">
            <v>0</v>
          </cell>
          <cell r="H171">
            <v>0</v>
          </cell>
          <cell r="I171">
            <v>0</v>
          </cell>
          <cell r="J171">
            <v>18.149999999999999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 t="str">
            <v>1.11.2</v>
          </cell>
          <cell r="B173" t="str">
            <v>PORTA DE FERRO, DE ABRIR, TIPO GRADE COM CHAPA, COM GUARNIÇÕES. AF_12/2019</v>
          </cell>
          <cell r="C173" t="str">
            <v>M2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5.25</v>
          </cell>
        </row>
        <row r="174">
          <cell r="A174">
            <v>0</v>
          </cell>
          <cell r="B174">
            <v>0</v>
          </cell>
          <cell r="C174">
            <v>0</v>
          </cell>
          <cell r="D174" t="str">
            <v>quant</v>
          </cell>
          <cell r="E174" t="str">
            <v>larg</v>
          </cell>
          <cell r="F174" t="str">
            <v>alt</v>
          </cell>
          <cell r="G174">
            <v>0</v>
          </cell>
          <cell r="H174">
            <v>0</v>
          </cell>
          <cell r="I174">
            <v>0</v>
          </cell>
          <cell r="J174" t="str">
            <v>total</v>
          </cell>
        </row>
        <row r="175">
          <cell r="A175">
            <v>0</v>
          </cell>
          <cell r="B175" t="str">
            <v>Portão</v>
          </cell>
          <cell r="C175">
            <v>0</v>
          </cell>
          <cell r="D175">
            <v>1</v>
          </cell>
          <cell r="E175">
            <v>2.5</v>
          </cell>
          <cell r="F175">
            <v>2.1</v>
          </cell>
          <cell r="G175">
            <v>0</v>
          </cell>
          <cell r="H175">
            <v>0</v>
          </cell>
          <cell r="I175">
            <v>0</v>
          </cell>
          <cell r="J175">
            <v>5.25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 t="str">
            <v>1.12</v>
          </cell>
          <cell r="B177" t="str">
            <v>PINTURAS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 t="str">
            <v>1.12.1</v>
          </cell>
          <cell r="B178" t="str">
            <v>APLICAÇÃO MANUAL DE MASSA ACRÍLICA EM PAREDES EXTERNAS DE CASAS, DUAS DEMÃOS. AF_05/2017</v>
          </cell>
          <cell r="C178" t="str">
            <v>M2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103.4</v>
          </cell>
        </row>
        <row r="179">
          <cell r="A179">
            <v>0</v>
          </cell>
          <cell r="B179">
            <v>0</v>
          </cell>
          <cell r="C179">
            <v>0</v>
          </cell>
          <cell r="D179" t="str">
            <v>quant</v>
          </cell>
          <cell r="E179" t="str">
            <v>comp</v>
          </cell>
          <cell r="F179" t="str">
            <v>alt</v>
          </cell>
          <cell r="G179">
            <v>0</v>
          </cell>
          <cell r="H179">
            <v>0</v>
          </cell>
          <cell r="I179">
            <v>0</v>
          </cell>
          <cell r="J179" t="str">
            <v>total</v>
          </cell>
        </row>
        <row r="180">
          <cell r="A180">
            <v>0</v>
          </cell>
          <cell r="B180" t="str">
            <v>Parede longitudinal</v>
          </cell>
          <cell r="C180">
            <v>0</v>
          </cell>
          <cell r="D180">
            <v>1</v>
          </cell>
          <cell r="E180">
            <v>23</v>
          </cell>
          <cell r="F180">
            <v>4</v>
          </cell>
          <cell r="G180">
            <v>0</v>
          </cell>
          <cell r="H180">
            <v>0</v>
          </cell>
          <cell r="I180">
            <v>0</v>
          </cell>
          <cell r="J180">
            <v>92</v>
          </cell>
        </row>
        <row r="181">
          <cell r="A181">
            <v>0</v>
          </cell>
          <cell r="B181" t="str">
            <v>Paredes transversais</v>
          </cell>
          <cell r="C181">
            <v>0</v>
          </cell>
          <cell r="D181">
            <v>2</v>
          </cell>
          <cell r="E181">
            <v>4.3499999999999996</v>
          </cell>
          <cell r="F181">
            <v>4</v>
          </cell>
          <cell r="G181">
            <v>0</v>
          </cell>
          <cell r="H181">
            <v>0</v>
          </cell>
          <cell r="I181">
            <v>0</v>
          </cell>
          <cell r="J181">
            <v>34.799999999999997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0</v>
          </cell>
          <cell r="B183" t="str">
            <v>Vãos a descontar</v>
          </cell>
          <cell r="C183">
            <v>0</v>
          </cell>
          <cell r="D183" t="str">
            <v>quant</v>
          </cell>
          <cell r="E183" t="str">
            <v>comp</v>
          </cell>
          <cell r="F183" t="str">
            <v>alt</v>
          </cell>
          <cell r="G183">
            <v>0</v>
          </cell>
          <cell r="H183">
            <v>0</v>
          </cell>
          <cell r="I183">
            <v>0</v>
          </cell>
          <cell r="J183" t="str">
            <v>total</v>
          </cell>
        </row>
        <row r="184">
          <cell r="A184">
            <v>0</v>
          </cell>
          <cell r="B184" t="str">
            <v>janelas</v>
          </cell>
          <cell r="C184">
            <v>0</v>
          </cell>
          <cell r="D184">
            <v>11</v>
          </cell>
          <cell r="E184">
            <v>1.5</v>
          </cell>
          <cell r="F184">
            <v>1.1000000000000001</v>
          </cell>
          <cell r="G184">
            <v>0</v>
          </cell>
          <cell r="H184">
            <v>0</v>
          </cell>
          <cell r="I184">
            <v>0</v>
          </cell>
          <cell r="J184">
            <v>-18.149999999999999</v>
          </cell>
        </row>
        <row r="185">
          <cell r="A185">
            <v>0</v>
          </cell>
          <cell r="B185" t="str">
            <v>portão</v>
          </cell>
          <cell r="C185">
            <v>0</v>
          </cell>
          <cell r="D185">
            <v>1</v>
          </cell>
          <cell r="E185">
            <v>2.5</v>
          </cell>
          <cell r="F185">
            <v>2.1</v>
          </cell>
          <cell r="G185">
            <v>0</v>
          </cell>
          <cell r="H185">
            <v>0</v>
          </cell>
          <cell r="I185">
            <v>0</v>
          </cell>
          <cell r="J185">
            <v>-5.25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 t="str">
            <v>1.12.2</v>
          </cell>
          <cell r="B187" t="str">
            <v>APLICAÇÃO E LIXAMENTO DE MASSA LÁTEX EM PAREDES, DUAS DEMÃOS. AF_06/2014</v>
          </cell>
          <cell r="C187" t="str">
            <v>M2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96.84</v>
          </cell>
        </row>
        <row r="188">
          <cell r="A188">
            <v>0</v>
          </cell>
          <cell r="B188">
            <v>0</v>
          </cell>
          <cell r="C188">
            <v>0</v>
          </cell>
          <cell r="D188" t="str">
            <v>comp</v>
          </cell>
          <cell r="E188" t="str">
            <v>larg</v>
          </cell>
          <cell r="F188" t="str">
            <v>perim</v>
          </cell>
          <cell r="G188" t="str">
            <v>alt</v>
          </cell>
          <cell r="H188">
            <v>0</v>
          </cell>
          <cell r="I188">
            <v>0</v>
          </cell>
          <cell r="J188" t="str">
            <v>total</v>
          </cell>
        </row>
        <row r="189">
          <cell r="A189">
            <v>0</v>
          </cell>
          <cell r="B189" t="str">
            <v>Área interna</v>
          </cell>
          <cell r="C189">
            <v>0</v>
          </cell>
          <cell r="D189">
            <v>23</v>
          </cell>
          <cell r="E189">
            <v>4.3499999999999996</v>
          </cell>
          <cell r="F189">
            <v>54.7</v>
          </cell>
          <cell r="G189">
            <v>2.77</v>
          </cell>
          <cell r="H189">
            <v>0</v>
          </cell>
          <cell r="I189">
            <v>0</v>
          </cell>
          <cell r="J189">
            <v>151.52000000000001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0</v>
          </cell>
          <cell r="B191" t="str">
            <v>Vãos a descontar</v>
          </cell>
          <cell r="C191">
            <v>0</v>
          </cell>
          <cell r="D191" t="str">
            <v>quant</v>
          </cell>
          <cell r="E191" t="str">
            <v>comp</v>
          </cell>
          <cell r="F191" t="str">
            <v>alt</v>
          </cell>
          <cell r="G191">
            <v>0</v>
          </cell>
          <cell r="H191">
            <v>0</v>
          </cell>
          <cell r="I191">
            <v>0</v>
          </cell>
          <cell r="J191" t="str">
            <v>total</v>
          </cell>
        </row>
        <row r="192">
          <cell r="A192">
            <v>0</v>
          </cell>
          <cell r="B192" t="str">
            <v>janelas</v>
          </cell>
          <cell r="C192">
            <v>0</v>
          </cell>
          <cell r="D192">
            <v>11</v>
          </cell>
          <cell r="E192">
            <v>1.5</v>
          </cell>
          <cell r="F192">
            <v>1.1000000000000001</v>
          </cell>
          <cell r="G192">
            <v>0</v>
          </cell>
          <cell r="H192">
            <v>0</v>
          </cell>
          <cell r="I192">
            <v>0</v>
          </cell>
          <cell r="J192">
            <v>-18.149999999999999</v>
          </cell>
        </row>
        <row r="193">
          <cell r="A193">
            <v>0</v>
          </cell>
          <cell r="B193" t="str">
            <v>portão</v>
          </cell>
          <cell r="C193">
            <v>0</v>
          </cell>
          <cell r="D193">
            <v>1</v>
          </cell>
          <cell r="E193">
            <v>2.5</v>
          </cell>
          <cell r="F193">
            <v>2.1</v>
          </cell>
          <cell r="G193">
            <v>0</v>
          </cell>
          <cell r="H193">
            <v>0</v>
          </cell>
          <cell r="I193">
            <v>0</v>
          </cell>
          <cell r="J193">
            <v>-5.25</v>
          </cell>
        </row>
        <row r="194">
          <cell r="A194">
            <v>0</v>
          </cell>
          <cell r="B194" t="str">
            <v>portão</v>
          </cell>
          <cell r="C194">
            <v>0</v>
          </cell>
          <cell r="D194">
            <v>1</v>
          </cell>
          <cell r="E194">
            <v>2.5499999999999998</v>
          </cell>
          <cell r="F194">
            <v>2.7</v>
          </cell>
          <cell r="G194">
            <v>0</v>
          </cell>
          <cell r="H194">
            <v>0</v>
          </cell>
          <cell r="I194">
            <v>0</v>
          </cell>
          <cell r="J194">
            <v>-6.89</v>
          </cell>
        </row>
        <row r="195">
          <cell r="A195">
            <v>0</v>
          </cell>
          <cell r="B195" t="str">
            <v>basculante</v>
          </cell>
          <cell r="C195">
            <v>0</v>
          </cell>
          <cell r="D195">
            <v>1</v>
          </cell>
          <cell r="E195">
            <v>3</v>
          </cell>
          <cell r="F195">
            <v>0.5</v>
          </cell>
          <cell r="G195">
            <v>0</v>
          </cell>
          <cell r="H195">
            <v>0</v>
          </cell>
          <cell r="I195">
            <v>0</v>
          </cell>
          <cell r="J195">
            <v>-1.5</v>
          </cell>
        </row>
        <row r="196">
          <cell r="A196">
            <v>0</v>
          </cell>
          <cell r="B196" t="str">
            <v>basculante</v>
          </cell>
          <cell r="C196">
            <v>0</v>
          </cell>
          <cell r="D196">
            <v>1</v>
          </cell>
          <cell r="E196">
            <v>3.5</v>
          </cell>
          <cell r="F196">
            <v>0.6</v>
          </cell>
          <cell r="G196">
            <v>0</v>
          </cell>
          <cell r="H196">
            <v>0</v>
          </cell>
          <cell r="I196">
            <v>0</v>
          </cell>
          <cell r="J196">
            <v>-2.1</v>
          </cell>
        </row>
        <row r="197">
          <cell r="A197">
            <v>0</v>
          </cell>
          <cell r="B197" t="str">
            <v>parede demolida</v>
          </cell>
          <cell r="C197">
            <v>0</v>
          </cell>
          <cell r="D197">
            <v>1</v>
          </cell>
          <cell r="E197">
            <v>7.7</v>
          </cell>
          <cell r="F197">
            <v>2.7</v>
          </cell>
          <cell r="G197">
            <v>0</v>
          </cell>
          <cell r="H197">
            <v>0</v>
          </cell>
          <cell r="I197">
            <v>0</v>
          </cell>
          <cell r="J197">
            <v>-20.79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 t="str">
            <v>1.12.3</v>
          </cell>
          <cell r="B199" t="str">
            <v>Pintura esmalte fosco, duas demãos, sobre superfície metálica, incluso uma demão de fundo anticorrosivo. Utilização de revolver ( ar-comprimido).</v>
          </cell>
          <cell r="C199" t="str">
            <v>m²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5.25</v>
          </cell>
        </row>
        <row r="200">
          <cell r="A200">
            <v>0</v>
          </cell>
          <cell r="B200">
            <v>0</v>
          </cell>
          <cell r="C200">
            <v>0</v>
          </cell>
          <cell r="D200" t="str">
            <v>quant</v>
          </cell>
          <cell r="E200" t="str">
            <v>larg</v>
          </cell>
          <cell r="F200" t="str">
            <v>alt</v>
          </cell>
          <cell r="G200">
            <v>0</v>
          </cell>
          <cell r="H200">
            <v>0</v>
          </cell>
          <cell r="I200">
            <v>0</v>
          </cell>
          <cell r="J200" t="str">
            <v>total</v>
          </cell>
        </row>
        <row r="201">
          <cell r="A201">
            <v>0</v>
          </cell>
          <cell r="B201" t="str">
            <v>Portão</v>
          </cell>
          <cell r="C201">
            <v>0</v>
          </cell>
          <cell r="D201">
            <v>1</v>
          </cell>
          <cell r="E201">
            <v>2.5</v>
          </cell>
          <cell r="F201">
            <v>2.1</v>
          </cell>
          <cell r="G201">
            <v>0</v>
          </cell>
          <cell r="H201">
            <v>0</v>
          </cell>
          <cell r="I201">
            <v>0</v>
          </cell>
          <cell r="J201">
            <v>5.25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 t="str">
            <v>1.13</v>
          </cell>
          <cell r="B203" t="str">
            <v>BANCADAS E PEITORIS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 t="str">
            <v>1.13.1</v>
          </cell>
          <cell r="B204" t="str">
            <v>Pingadeira de concreto aparente, 20 MPa, (0,25 x 0,05)m, moldada in loco, incluindo forma e armação.</v>
          </cell>
          <cell r="C204" t="str">
            <v>m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31.7</v>
          </cell>
        </row>
        <row r="205">
          <cell r="A205">
            <v>0</v>
          </cell>
          <cell r="B205">
            <v>0</v>
          </cell>
          <cell r="C205">
            <v>0</v>
          </cell>
          <cell r="D205" t="str">
            <v>quant</v>
          </cell>
          <cell r="E205" t="str">
            <v>comp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 t="str">
            <v>total</v>
          </cell>
        </row>
        <row r="206">
          <cell r="A206">
            <v>0</v>
          </cell>
          <cell r="B206" t="str">
            <v>Longitudinal</v>
          </cell>
          <cell r="C206">
            <v>0</v>
          </cell>
          <cell r="D206">
            <v>1</v>
          </cell>
          <cell r="E206">
            <v>23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23</v>
          </cell>
        </row>
        <row r="207">
          <cell r="A207">
            <v>0</v>
          </cell>
          <cell r="B207" t="str">
            <v>Transversais</v>
          </cell>
          <cell r="C207">
            <v>0</v>
          </cell>
          <cell r="D207">
            <v>2</v>
          </cell>
          <cell r="E207">
            <v>4.3499999999999996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8.6999999999999993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 t="str">
            <v>1.13.2</v>
          </cell>
          <cell r="B209" t="str">
            <v>Peitoril c/rebaixo em granito cinza, largura 18 cm, espessura 2,0 cm, assente c/argamassa de cimento e areia 1:3, preparo mecânico.</v>
          </cell>
          <cell r="C209" t="str">
            <v>m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10.5</v>
          </cell>
        </row>
        <row r="210">
          <cell r="A210">
            <v>0</v>
          </cell>
          <cell r="B210">
            <v>0</v>
          </cell>
          <cell r="C210">
            <v>0</v>
          </cell>
          <cell r="D210" t="str">
            <v>quant</v>
          </cell>
          <cell r="E210" t="str">
            <v>comp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 t="str">
            <v>total</v>
          </cell>
        </row>
        <row r="211">
          <cell r="A211">
            <v>0</v>
          </cell>
          <cell r="B211" t="str">
            <v>Peitoris das janelas</v>
          </cell>
          <cell r="C211">
            <v>0</v>
          </cell>
          <cell r="D211">
            <v>7</v>
          </cell>
          <cell r="E211">
            <v>1.5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10.5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 t="str">
            <v>1.14</v>
          </cell>
          <cell r="B213" t="str">
            <v>DRENAGEM PLUVIAL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 t="str">
            <v>1.14.1</v>
          </cell>
          <cell r="B214" t="str">
            <v>Calha em chapa de alumínio espes.0,8mm; larg. 1,00m; incluso transporte vertical.</v>
          </cell>
          <cell r="C214" t="str">
            <v>m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23</v>
          </cell>
        </row>
        <row r="215">
          <cell r="A215">
            <v>0</v>
          </cell>
          <cell r="B215">
            <v>0</v>
          </cell>
          <cell r="C215">
            <v>0</v>
          </cell>
          <cell r="D215" t="str">
            <v>comp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 t="str">
            <v>total</v>
          </cell>
        </row>
        <row r="216">
          <cell r="A216">
            <v>0</v>
          </cell>
          <cell r="B216" t="str">
            <v>Comprimento</v>
          </cell>
          <cell r="C216">
            <v>0</v>
          </cell>
          <cell r="D216">
            <v>23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23</v>
          </cell>
        </row>
        <row r="217">
          <cell r="A217" t="str">
            <v>1.14.2</v>
          </cell>
          <cell r="B217" t="str">
            <v>Tubo PVC serie normal, esgoto predial 100 mm, fornecido e instalado em prumada ou ventilação de esgoto sanitário, inclusive conexões.</v>
          </cell>
          <cell r="C217" t="str">
            <v>m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10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 t="str">
            <v>comp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 t="str">
            <v>total</v>
          </cell>
        </row>
        <row r="219">
          <cell r="A219">
            <v>0</v>
          </cell>
          <cell r="B219" t="str">
            <v>Comprimento</v>
          </cell>
          <cell r="C219">
            <v>0</v>
          </cell>
          <cell r="D219">
            <v>10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10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2</v>
          </cell>
          <cell r="B222" t="str">
            <v>QUADRA POLIESPORTIVA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 t="str">
            <v>2.1</v>
          </cell>
          <cell r="B223" t="str">
            <v>Remoção de telhas de fibrocimento, metálica e cerâmica, de forma mecanizada, com uso de guindaste, com reaproveitamento.</v>
          </cell>
          <cell r="C223" t="str">
            <v>m²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1075</v>
          </cell>
        </row>
        <row r="224">
          <cell r="A224">
            <v>0</v>
          </cell>
          <cell r="B224">
            <v>0</v>
          </cell>
          <cell r="C224">
            <v>0</v>
          </cell>
          <cell r="D224" t="str">
            <v>comp</v>
          </cell>
          <cell r="E224" t="str">
            <v>larg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 t="str">
            <v>total</v>
          </cell>
        </row>
        <row r="225">
          <cell r="A225">
            <v>0</v>
          </cell>
          <cell r="B225" t="str">
            <v>Área de cobertura</v>
          </cell>
          <cell r="C225">
            <v>0</v>
          </cell>
          <cell r="D225">
            <v>43</v>
          </cell>
          <cell r="E225">
            <v>25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1075</v>
          </cell>
        </row>
        <row r="226">
          <cell r="A226" t="str">
            <v>2.2</v>
          </cell>
          <cell r="B226" t="str">
            <v>Remoção/desmontagem de Estrutura Metlica</v>
          </cell>
          <cell r="C226" t="str">
            <v>kg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12900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 t="str">
            <v>comp</v>
          </cell>
          <cell r="E227" t="str">
            <v>larg</v>
          </cell>
          <cell r="F227" t="str">
            <v>kg/m2</v>
          </cell>
          <cell r="G227">
            <v>0</v>
          </cell>
          <cell r="H227">
            <v>0</v>
          </cell>
          <cell r="I227">
            <v>0</v>
          </cell>
          <cell r="J227" t="str">
            <v>total</v>
          </cell>
        </row>
        <row r="228">
          <cell r="A228">
            <v>0</v>
          </cell>
          <cell r="B228" t="str">
            <v>Área de cobertura</v>
          </cell>
          <cell r="C228">
            <v>0</v>
          </cell>
          <cell r="D228">
            <v>43</v>
          </cell>
          <cell r="E228">
            <v>25</v>
          </cell>
          <cell r="F228">
            <v>12</v>
          </cell>
          <cell r="G228">
            <v>0</v>
          </cell>
          <cell r="H228">
            <v>0</v>
          </cell>
          <cell r="I228">
            <v>0</v>
          </cell>
          <cell r="J228">
            <v>12900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 t="str">
            <v>2.3</v>
          </cell>
          <cell r="B230" t="str">
            <v>Escavação manual de vala, profundidade menor ou igual a 1,30 m; Af.03/16.</v>
          </cell>
          <cell r="C230" t="str">
            <v>m³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2.1</v>
          </cell>
        </row>
        <row r="231">
          <cell r="A231">
            <v>0</v>
          </cell>
          <cell r="B231">
            <v>0</v>
          </cell>
          <cell r="C231">
            <v>0</v>
          </cell>
          <cell r="D231" t="str">
            <v>comp</v>
          </cell>
          <cell r="E231" t="str">
            <v>larg</v>
          </cell>
          <cell r="F231" t="str">
            <v>alt</v>
          </cell>
          <cell r="G231">
            <v>0</v>
          </cell>
          <cell r="H231">
            <v>0</v>
          </cell>
          <cell r="I231">
            <v>0</v>
          </cell>
          <cell r="J231" t="str">
            <v>total</v>
          </cell>
        </row>
        <row r="232">
          <cell r="A232">
            <v>0</v>
          </cell>
          <cell r="B232" t="str">
            <v>Valas para mureta</v>
          </cell>
          <cell r="C232">
            <v>0</v>
          </cell>
          <cell r="D232">
            <v>26.130000000000003</v>
          </cell>
          <cell r="E232">
            <v>0.2</v>
          </cell>
          <cell r="F232">
            <v>0.3</v>
          </cell>
          <cell r="G232">
            <v>0</v>
          </cell>
          <cell r="H232">
            <v>0</v>
          </cell>
          <cell r="I232">
            <v>0</v>
          </cell>
          <cell r="J232">
            <v>1.57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 t="str">
            <v>quant</v>
          </cell>
          <cell r="E234" t="str">
            <v>comp</v>
          </cell>
          <cell r="F234" t="str">
            <v>larg</v>
          </cell>
          <cell r="G234" t="str">
            <v>alt</v>
          </cell>
          <cell r="H234">
            <v>0</v>
          </cell>
          <cell r="I234">
            <v>0</v>
          </cell>
          <cell r="J234" t="str">
            <v>total</v>
          </cell>
        </row>
        <row r="235">
          <cell r="A235">
            <v>0</v>
          </cell>
          <cell r="B235" t="str">
            <v>Cavas pilaretes</v>
          </cell>
          <cell r="C235">
            <v>0</v>
          </cell>
          <cell r="D235">
            <v>11</v>
          </cell>
          <cell r="E235">
            <v>0.4</v>
          </cell>
          <cell r="F235">
            <v>0.4</v>
          </cell>
          <cell r="G235">
            <v>0.3</v>
          </cell>
          <cell r="H235">
            <v>0</v>
          </cell>
          <cell r="I235">
            <v>0</v>
          </cell>
          <cell r="J235">
            <v>0.53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 t="str">
            <v>2.4</v>
          </cell>
          <cell r="B237" t="str">
            <v>Lastro de concreto magro, aplicado em blocos de coroamento ou sapatas, espessura 3 cm; Af.08/17.</v>
          </cell>
          <cell r="C237" t="str">
            <v>m²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6.99</v>
          </cell>
        </row>
        <row r="238">
          <cell r="A238">
            <v>0</v>
          </cell>
          <cell r="B238">
            <v>0</v>
          </cell>
          <cell r="C238">
            <v>0</v>
          </cell>
          <cell r="D238" t="str">
            <v>comp</v>
          </cell>
          <cell r="E238" t="str">
            <v>larg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 t="str">
            <v>total</v>
          </cell>
        </row>
        <row r="239">
          <cell r="A239">
            <v>0</v>
          </cell>
          <cell r="B239" t="str">
            <v>Valas para mureta</v>
          </cell>
          <cell r="C239">
            <v>0</v>
          </cell>
          <cell r="D239">
            <v>26.130000000000003</v>
          </cell>
          <cell r="E239">
            <v>0.2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5.23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 t="str">
            <v>quant</v>
          </cell>
          <cell r="E241" t="str">
            <v>comp</v>
          </cell>
          <cell r="F241" t="str">
            <v>larg</v>
          </cell>
          <cell r="G241">
            <v>0</v>
          </cell>
          <cell r="H241">
            <v>0</v>
          </cell>
          <cell r="I241">
            <v>0</v>
          </cell>
          <cell r="J241" t="str">
            <v>total</v>
          </cell>
        </row>
        <row r="242">
          <cell r="A242">
            <v>0</v>
          </cell>
          <cell r="B242" t="str">
            <v>Cavas pilaretes</v>
          </cell>
          <cell r="C242">
            <v>0</v>
          </cell>
          <cell r="D242">
            <v>11</v>
          </cell>
          <cell r="E242">
            <v>0.4</v>
          </cell>
          <cell r="F242">
            <v>0.4</v>
          </cell>
          <cell r="G242">
            <v>0</v>
          </cell>
          <cell r="H242">
            <v>0</v>
          </cell>
          <cell r="I242">
            <v>0</v>
          </cell>
          <cell r="J242">
            <v>1.76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 t="str">
            <v>2.5</v>
          </cell>
          <cell r="B244" t="str">
            <v>Fabricação, montagem e desmontagem de fôrma p/bloco de coroamento, em madeira serrada, espes. 25 mm, 4 utilizações; Af.06/17.</v>
          </cell>
          <cell r="C244" t="str">
            <v>m²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8.36</v>
          </cell>
        </row>
        <row r="245">
          <cell r="A245">
            <v>0</v>
          </cell>
          <cell r="B245">
            <v>0</v>
          </cell>
          <cell r="C245">
            <v>0</v>
          </cell>
          <cell r="D245" t="str">
            <v>comp</v>
          </cell>
          <cell r="E245" t="str">
            <v>larg</v>
          </cell>
          <cell r="F245" t="str">
            <v>alt</v>
          </cell>
          <cell r="G245" t="str">
            <v>perim</v>
          </cell>
          <cell r="H245">
            <v>0</v>
          </cell>
          <cell r="I245">
            <v>0</v>
          </cell>
          <cell r="J245" t="str">
            <v>total</v>
          </cell>
        </row>
        <row r="246">
          <cell r="A246">
            <v>0</v>
          </cell>
          <cell r="B246" t="str">
            <v>Cintas inferiores</v>
          </cell>
          <cell r="C246">
            <v>0</v>
          </cell>
          <cell r="D246">
            <v>26.130000000000003</v>
          </cell>
          <cell r="E246">
            <v>0.2</v>
          </cell>
          <cell r="F246">
            <v>0.4</v>
          </cell>
          <cell r="G246">
            <v>0.8</v>
          </cell>
          <cell r="H246">
            <v>0</v>
          </cell>
          <cell r="I246">
            <v>0</v>
          </cell>
          <cell r="J246">
            <v>8.36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 t="str">
            <v>2.6</v>
          </cell>
          <cell r="B248" t="str">
            <v>Montagem e desmontagem de fôrma de pilares retangulares e estruturas similares c/área média das seções menor ou igual a 0,25 m², pé-direito simples, em chapa de madeira compensada resinada, seis utilizações; Af.12/15.</v>
          </cell>
          <cell r="C248" t="str">
            <v>m²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5.72</v>
          </cell>
        </row>
        <row r="249">
          <cell r="A249">
            <v>0</v>
          </cell>
          <cell r="B249">
            <v>0</v>
          </cell>
          <cell r="C249">
            <v>0</v>
          </cell>
          <cell r="D249" t="str">
            <v>quant</v>
          </cell>
          <cell r="E249" t="str">
            <v>a</v>
          </cell>
          <cell r="F249" t="str">
            <v>b</v>
          </cell>
          <cell r="G249" t="str">
            <v>perim</v>
          </cell>
          <cell r="H249" t="str">
            <v>alt</v>
          </cell>
          <cell r="I249">
            <v>0</v>
          </cell>
          <cell r="J249" t="str">
            <v>total</v>
          </cell>
        </row>
        <row r="250">
          <cell r="A250">
            <v>0</v>
          </cell>
          <cell r="B250" t="str">
            <v>Pilaretes</v>
          </cell>
          <cell r="C250">
            <v>0</v>
          </cell>
          <cell r="D250">
            <v>11</v>
          </cell>
          <cell r="E250">
            <v>0.1</v>
          </cell>
          <cell r="F250">
            <v>0.1</v>
          </cell>
          <cell r="G250">
            <v>0.4</v>
          </cell>
          <cell r="H250">
            <v>1.3</v>
          </cell>
          <cell r="I250">
            <v>0</v>
          </cell>
          <cell r="J250">
            <v>5.72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A252" t="str">
            <v>2.7</v>
          </cell>
          <cell r="B252" t="str">
            <v>Concreto fck 30 MPa., traço 1:2,1:2,5 (cimento/ areia média/ brita 1), preparo mecânico em betoneira 600 l; Af. 07/16.</v>
          </cell>
          <cell r="C252" t="str">
            <v>m³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2.23</v>
          </cell>
        </row>
        <row r="253">
          <cell r="A253">
            <v>0</v>
          </cell>
          <cell r="B253">
            <v>0</v>
          </cell>
          <cell r="C253">
            <v>0</v>
          </cell>
          <cell r="D253" t="str">
            <v>comp</v>
          </cell>
          <cell r="E253" t="str">
            <v>larg</v>
          </cell>
          <cell r="F253" t="str">
            <v>alt</v>
          </cell>
          <cell r="G253">
            <v>0</v>
          </cell>
          <cell r="H253">
            <v>0</v>
          </cell>
          <cell r="I253">
            <v>0</v>
          </cell>
          <cell r="J253" t="str">
            <v>total</v>
          </cell>
        </row>
        <row r="254">
          <cell r="A254">
            <v>0</v>
          </cell>
          <cell r="B254" t="str">
            <v>Cintas inferiores</v>
          </cell>
          <cell r="C254">
            <v>0</v>
          </cell>
          <cell r="D254">
            <v>26.130000000000003</v>
          </cell>
          <cell r="E254">
            <v>0.2</v>
          </cell>
          <cell r="F254">
            <v>0.4</v>
          </cell>
          <cell r="G254">
            <v>0</v>
          </cell>
          <cell r="H254">
            <v>0</v>
          </cell>
          <cell r="I254">
            <v>0</v>
          </cell>
          <cell r="J254">
            <v>2.09</v>
          </cell>
        </row>
        <row r="255">
          <cell r="A255">
            <v>0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A256">
            <v>0</v>
          </cell>
          <cell r="B256">
            <v>0</v>
          </cell>
          <cell r="C256">
            <v>0</v>
          </cell>
          <cell r="D256" t="str">
            <v>quant</v>
          </cell>
          <cell r="E256" t="str">
            <v>a</v>
          </cell>
          <cell r="F256" t="str">
            <v>b</v>
          </cell>
          <cell r="G256" t="str">
            <v>alt</v>
          </cell>
          <cell r="H256">
            <v>0</v>
          </cell>
          <cell r="I256">
            <v>0</v>
          </cell>
          <cell r="J256" t="str">
            <v>total</v>
          </cell>
        </row>
        <row r="257">
          <cell r="A257">
            <v>0</v>
          </cell>
          <cell r="B257" t="str">
            <v>Pilaretes</v>
          </cell>
          <cell r="C257">
            <v>0</v>
          </cell>
          <cell r="D257">
            <v>11</v>
          </cell>
          <cell r="E257">
            <v>0.1</v>
          </cell>
          <cell r="F257">
            <v>0.1</v>
          </cell>
          <cell r="G257">
            <v>1.3</v>
          </cell>
          <cell r="H257">
            <v>0</v>
          </cell>
          <cell r="I257">
            <v>0</v>
          </cell>
          <cell r="J257">
            <v>0.14000000000000001</v>
          </cell>
        </row>
        <row r="258">
          <cell r="A258">
            <v>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 t="str">
            <v>2.8</v>
          </cell>
          <cell r="B259" t="str">
            <v>Lançamento/aplicação manual de concreto em fundações.</v>
          </cell>
          <cell r="C259" t="str">
            <v>m³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2.09</v>
          </cell>
        </row>
        <row r="260">
          <cell r="A260">
            <v>0</v>
          </cell>
          <cell r="B260">
            <v>0</v>
          </cell>
          <cell r="C260">
            <v>0</v>
          </cell>
          <cell r="D260" t="str">
            <v>comp</v>
          </cell>
          <cell r="E260" t="str">
            <v>larg</v>
          </cell>
          <cell r="F260" t="str">
            <v>alt</v>
          </cell>
          <cell r="G260">
            <v>0</v>
          </cell>
          <cell r="H260">
            <v>0</v>
          </cell>
          <cell r="I260">
            <v>0</v>
          </cell>
          <cell r="J260" t="str">
            <v>total</v>
          </cell>
        </row>
        <row r="261">
          <cell r="A261">
            <v>0</v>
          </cell>
          <cell r="B261" t="str">
            <v>Cintas inferiores</v>
          </cell>
          <cell r="C261">
            <v>0</v>
          </cell>
          <cell r="D261">
            <v>26.130000000000003</v>
          </cell>
          <cell r="E261">
            <v>0.2</v>
          </cell>
          <cell r="F261">
            <v>0.4</v>
          </cell>
          <cell r="G261">
            <v>0</v>
          </cell>
          <cell r="H261">
            <v>0</v>
          </cell>
          <cell r="I261">
            <v>0</v>
          </cell>
          <cell r="J261">
            <v>2.09</v>
          </cell>
        </row>
        <row r="262">
          <cell r="A262">
            <v>0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 t="str">
            <v>2.9</v>
          </cell>
          <cell r="B263" t="str">
            <v>Lançamento c/uso de baldes, adensamento e acabamento de concreto em estruturas; Af. 12/15.</v>
          </cell>
          <cell r="C263" t="str">
            <v>m³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0.14000000000000001</v>
          </cell>
        </row>
        <row r="264">
          <cell r="A264">
            <v>0</v>
          </cell>
          <cell r="B264">
            <v>0</v>
          </cell>
          <cell r="C264">
            <v>0</v>
          </cell>
          <cell r="D264" t="str">
            <v>quant</v>
          </cell>
          <cell r="E264" t="str">
            <v>a</v>
          </cell>
          <cell r="F264" t="str">
            <v>b</v>
          </cell>
          <cell r="G264" t="str">
            <v>alt</v>
          </cell>
          <cell r="H264">
            <v>0</v>
          </cell>
          <cell r="I264">
            <v>0</v>
          </cell>
          <cell r="J264" t="str">
            <v>total</v>
          </cell>
        </row>
        <row r="265">
          <cell r="A265">
            <v>0</v>
          </cell>
          <cell r="B265" t="str">
            <v>Pilaretes</v>
          </cell>
          <cell r="C265">
            <v>0</v>
          </cell>
          <cell r="D265">
            <v>11</v>
          </cell>
          <cell r="E265">
            <v>0.1</v>
          </cell>
          <cell r="F265">
            <v>0.1</v>
          </cell>
          <cell r="G265">
            <v>1.3</v>
          </cell>
          <cell r="H265">
            <v>0</v>
          </cell>
          <cell r="I265">
            <v>0</v>
          </cell>
          <cell r="J265">
            <v>0.14000000000000001</v>
          </cell>
        </row>
        <row r="266">
          <cell r="A266">
            <v>0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 t="str">
            <v>2.10</v>
          </cell>
          <cell r="B267" t="str">
            <v>Armação p/1,00m³ de concreto p/estrutura convencional de bloco, viga baldrame e sapatas p/edificios utilizando aço CA-50.</v>
          </cell>
          <cell r="C267" t="str">
            <v>un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2.09</v>
          </cell>
        </row>
        <row r="268">
          <cell r="A268">
            <v>0</v>
          </cell>
          <cell r="B268">
            <v>0</v>
          </cell>
          <cell r="C268">
            <v>0</v>
          </cell>
          <cell r="D268" t="str">
            <v>comp</v>
          </cell>
          <cell r="E268" t="str">
            <v>larg</v>
          </cell>
          <cell r="F268" t="str">
            <v>alt</v>
          </cell>
          <cell r="G268">
            <v>0</v>
          </cell>
          <cell r="H268">
            <v>0</v>
          </cell>
          <cell r="I268">
            <v>0</v>
          </cell>
          <cell r="J268" t="str">
            <v>total</v>
          </cell>
        </row>
        <row r="269">
          <cell r="A269">
            <v>0</v>
          </cell>
          <cell r="B269" t="str">
            <v>Cintas inferiores</v>
          </cell>
          <cell r="C269">
            <v>0</v>
          </cell>
          <cell r="D269">
            <v>26.130000000000003</v>
          </cell>
          <cell r="E269">
            <v>0.2</v>
          </cell>
          <cell r="F269">
            <v>0.4</v>
          </cell>
          <cell r="G269">
            <v>0</v>
          </cell>
          <cell r="H269">
            <v>0</v>
          </cell>
          <cell r="I269">
            <v>0</v>
          </cell>
          <cell r="J269">
            <v>2.09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 t="str">
            <v>2.11</v>
          </cell>
          <cell r="B271" t="str">
            <v>Armação p/1,00m³ de concreto p/estrutura convencional de pilar/arranque, viga ou parede p/edificios utilizando aço CA-50.</v>
          </cell>
          <cell r="C271" t="str">
            <v>un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0.14000000000000001</v>
          </cell>
        </row>
        <row r="272">
          <cell r="A272">
            <v>0</v>
          </cell>
          <cell r="B272">
            <v>0</v>
          </cell>
          <cell r="C272">
            <v>0</v>
          </cell>
          <cell r="D272" t="str">
            <v>quant</v>
          </cell>
          <cell r="E272" t="str">
            <v>a</v>
          </cell>
          <cell r="F272" t="str">
            <v>b</v>
          </cell>
          <cell r="G272" t="str">
            <v>alt</v>
          </cell>
          <cell r="H272">
            <v>0</v>
          </cell>
          <cell r="I272">
            <v>0</v>
          </cell>
          <cell r="J272" t="str">
            <v>total</v>
          </cell>
        </row>
        <row r="273">
          <cell r="A273">
            <v>0</v>
          </cell>
          <cell r="B273" t="str">
            <v>Pilaretes</v>
          </cell>
          <cell r="C273">
            <v>0</v>
          </cell>
          <cell r="D273">
            <v>11</v>
          </cell>
          <cell r="E273">
            <v>0.1</v>
          </cell>
          <cell r="F273">
            <v>0.1</v>
          </cell>
          <cell r="G273">
            <v>1.3</v>
          </cell>
          <cell r="H273">
            <v>0</v>
          </cell>
          <cell r="I273">
            <v>0</v>
          </cell>
          <cell r="J273">
            <v>0.14000000000000001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 t="str">
            <v>2.12</v>
          </cell>
          <cell r="B275" t="str">
            <v>Alvenaria de bloco ceramico seis furos (9x14x19)cm esp. 9cm, c/junta 20mm, assente c/argamassa de cimento e areia (1:5), preparo mecanico.</v>
          </cell>
          <cell r="C275" t="str">
            <v>m²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33.97</v>
          </cell>
        </row>
        <row r="276">
          <cell r="A276">
            <v>0</v>
          </cell>
          <cell r="B276">
            <v>0</v>
          </cell>
          <cell r="C276">
            <v>0</v>
          </cell>
          <cell r="D276" t="str">
            <v>comp</v>
          </cell>
          <cell r="E276" t="str">
            <v>alt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 t="str">
            <v>total</v>
          </cell>
        </row>
        <row r="277">
          <cell r="A277">
            <v>0</v>
          </cell>
          <cell r="B277" t="str">
            <v>Mureta</v>
          </cell>
          <cell r="C277">
            <v>0</v>
          </cell>
          <cell r="D277">
            <v>26.130000000000003</v>
          </cell>
          <cell r="E277">
            <v>1.3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33.97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 t="str">
            <v>2.13</v>
          </cell>
          <cell r="B279" t="str">
            <v>Chapisco c/argamassa de cimento e areia (1:3), preparo em betoneira 400l, aplicado em alvenarias e estruturas de concreto internas, c/colher de pedreiro; Af. 06/14.</v>
          </cell>
          <cell r="C279" t="str">
            <v>m²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67.94</v>
          </cell>
        </row>
        <row r="280">
          <cell r="A280">
            <v>0</v>
          </cell>
          <cell r="B280">
            <v>0</v>
          </cell>
          <cell r="C280">
            <v>0</v>
          </cell>
          <cell r="D280" t="str">
            <v>comp</v>
          </cell>
          <cell r="E280" t="str">
            <v>alt</v>
          </cell>
          <cell r="F280" t="str">
            <v>2x</v>
          </cell>
          <cell r="G280">
            <v>0</v>
          </cell>
          <cell r="H280">
            <v>0</v>
          </cell>
          <cell r="I280">
            <v>0</v>
          </cell>
          <cell r="J280" t="str">
            <v>total</v>
          </cell>
        </row>
        <row r="281">
          <cell r="A281">
            <v>0</v>
          </cell>
          <cell r="B281" t="str">
            <v>Mureta</v>
          </cell>
          <cell r="C281">
            <v>0</v>
          </cell>
          <cell r="D281">
            <v>26.130000000000003</v>
          </cell>
          <cell r="E281">
            <v>1.3</v>
          </cell>
          <cell r="F281">
            <v>2</v>
          </cell>
          <cell r="G281">
            <v>0</v>
          </cell>
          <cell r="H281">
            <v>0</v>
          </cell>
          <cell r="I281">
            <v>0</v>
          </cell>
          <cell r="J281">
            <v>67.94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 t="str">
            <v>2.14</v>
          </cell>
          <cell r="B283" t="str">
            <v>Massa única (reboco paulista), p/recebimento de pintura, c/argamassa cimento:areia (1:5), preparo em betoneira 400l, aplicada manualmente em paredes internas, espessura 20mm, c/ execução de taliscas.</v>
          </cell>
          <cell r="C283" t="str">
            <v>m²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67.94</v>
          </cell>
        </row>
        <row r="284">
          <cell r="A284">
            <v>0</v>
          </cell>
          <cell r="B284">
            <v>0</v>
          </cell>
          <cell r="C284">
            <v>0</v>
          </cell>
          <cell r="D284" t="str">
            <v>comp</v>
          </cell>
          <cell r="E284" t="str">
            <v>alt</v>
          </cell>
          <cell r="F284" t="str">
            <v>2x</v>
          </cell>
          <cell r="G284">
            <v>0</v>
          </cell>
          <cell r="H284">
            <v>0</v>
          </cell>
          <cell r="I284">
            <v>0</v>
          </cell>
          <cell r="J284" t="str">
            <v>total</v>
          </cell>
        </row>
        <row r="285">
          <cell r="A285">
            <v>0</v>
          </cell>
          <cell r="B285" t="str">
            <v>Mureta</v>
          </cell>
          <cell r="C285">
            <v>0</v>
          </cell>
          <cell r="D285">
            <v>26.130000000000003</v>
          </cell>
          <cell r="E285">
            <v>1.3</v>
          </cell>
          <cell r="F285">
            <v>2</v>
          </cell>
          <cell r="G285">
            <v>0</v>
          </cell>
          <cell r="H285">
            <v>0</v>
          </cell>
          <cell r="I285">
            <v>0</v>
          </cell>
          <cell r="J285">
            <v>67.94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3</v>
          </cell>
          <cell r="B287" t="str">
            <v>BANHEIROS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 t="str">
            <v>3.1</v>
          </cell>
          <cell r="B288" t="str">
            <v>Demolição mecanizada de revestimento cerâmico,    c/ martelete, s/reaproveitamento; Af.12/17. (Parede)</v>
          </cell>
          <cell r="C288" t="str">
            <v>m²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52.5</v>
          </cell>
        </row>
        <row r="289">
          <cell r="A289">
            <v>0</v>
          </cell>
          <cell r="B289">
            <v>0</v>
          </cell>
          <cell r="C289">
            <v>0</v>
          </cell>
          <cell r="D289" t="str">
            <v>comp</v>
          </cell>
          <cell r="E289" t="str">
            <v>larg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 t="str">
            <v>total</v>
          </cell>
        </row>
        <row r="290">
          <cell r="A290">
            <v>0</v>
          </cell>
          <cell r="B290" t="str">
            <v>WC Feminino</v>
          </cell>
          <cell r="C290">
            <v>0</v>
          </cell>
          <cell r="D290">
            <v>7.5</v>
          </cell>
          <cell r="E290">
            <v>3.5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26.25</v>
          </cell>
        </row>
        <row r="291">
          <cell r="A291">
            <v>0</v>
          </cell>
          <cell r="B291" t="str">
            <v>WC Masculino</v>
          </cell>
          <cell r="C291">
            <v>0</v>
          </cell>
          <cell r="D291">
            <v>7.5</v>
          </cell>
          <cell r="E291">
            <v>3.5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26.25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 t="str">
            <v>3.2</v>
          </cell>
          <cell r="B293" t="str">
            <v>Revestimento cerâmico p/piso c/placas tipo esmaltada extra-PEI-IV (mínimo), (45x45) cm, assente c/argamassa colante AC III, em ambientes de área superior a 10 m²; Af.06/14.</v>
          </cell>
          <cell r="C293" t="str">
            <v>m²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52.5</v>
          </cell>
        </row>
        <row r="294">
          <cell r="A294">
            <v>0</v>
          </cell>
          <cell r="B294">
            <v>0</v>
          </cell>
          <cell r="C294">
            <v>0</v>
          </cell>
          <cell r="D294" t="str">
            <v>comp</v>
          </cell>
          <cell r="E294" t="str">
            <v>larg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 t="str">
            <v>total</v>
          </cell>
        </row>
        <row r="295">
          <cell r="A295">
            <v>0</v>
          </cell>
          <cell r="B295" t="str">
            <v>WC Feminino</v>
          </cell>
          <cell r="C295">
            <v>0</v>
          </cell>
          <cell r="D295">
            <v>7.5</v>
          </cell>
          <cell r="E295">
            <v>3.5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26.25</v>
          </cell>
        </row>
        <row r="296">
          <cell r="A296">
            <v>0</v>
          </cell>
          <cell r="B296" t="str">
            <v>WC Masculino</v>
          </cell>
          <cell r="C296">
            <v>0</v>
          </cell>
          <cell r="D296">
            <v>7.5</v>
          </cell>
          <cell r="E296">
            <v>3.5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26.25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</sheetData>
      <sheetData sheetId="4">
        <row r="1">
          <cell r="A1" t="str">
            <v xml:space="preserve">CONTRATO: Nº 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N1">
            <v>0</v>
          </cell>
        </row>
        <row r="2">
          <cell r="A2" t="str">
            <v>CONTRATADA: IMPERMANTA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N2">
            <v>0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N3">
            <v>0</v>
          </cell>
        </row>
        <row r="4">
          <cell r="A4" t="str">
            <v xml:space="preserve">P L A N I L H A   D E   M E D I Ç Ã O   -   2 ª   M E D I Ç Ã O 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N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</row>
        <row r="6">
          <cell r="A6" t="str">
            <v>ITEM</v>
          </cell>
          <cell r="B6" t="str">
            <v>CÓD</v>
          </cell>
          <cell r="C6" t="str">
            <v>DESCRIÇÃO</v>
          </cell>
          <cell r="D6" t="str">
            <v>UNID.</v>
          </cell>
          <cell r="E6" t="str">
            <v>QUANT</v>
          </cell>
          <cell r="F6" t="str">
            <v>CONTRATO</v>
          </cell>
          <cell r="G6">
            <v>0</v>
          </cell>
          <cell r="H6" t="str">
            <v>ADITIVO</v>
          </cell>
          <cell r="I6">
            <v>0</v>
          </cell>
          <cell r="J6">
            <v>0</v>
          </cell>
          <cell r="K6" t="str">
            <v>TOTAL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 t="str">
            <v>R$ unit</v>
          </cell>
          <cell r="G7" t="str">
            <v>R$ parc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 t="str">
            <v>QUANT</v>
          </cell>
          <cell r="I8" t="str">
            <v>R$ unit</v>
          </cell>
          <cell r="J8" t="str">
            <v>R$ parc</v>
          </cell>
          <cell r="K8" t="str">
            <v>QUANT</v>
          </cell>
          <cell r="L8" t="str">
            <v>R$ unit</v>
          </cell>
          <cell r="M8" t="str">
            <v>R$ TOTAL</v>
          </cell>
          <cell r="N8">
            <v>0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>
            <v>1</v>
          </cell>
          <cell r="B10">
            <v>0</v>
          </cell>
          <cell r="C10" t="str">
            <v>SERVIÇOS INICIAIS OU PRELIMINARES</v>
          </cell>
          <cell r="D10">
            <v>0</v>
          </cell>
          <cell r="E10">
            <v>0</v>
          </cell>
          <cell r="F10">
            <v>0</v>
          </cell>
          <cell r="G10">
            <v>346121.7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346121.7</v>
          </cell>
          <cell r="N10">
            <v>0</v>
          </cell>
        </row>
        <row r="11">
          <cell r="A11" t="str">
            <v>1.1</v>
          </cell>
          <cell r="B11" t="str">
            <v>1010101-UFMA</v>
          </cell>
          <cell r="C11" t="str">
            <v>Taxa do CREA - ART de obras acima de 15.000,00</v>
          </cell>
          <cell r="D11" t="str">
            <v>un</v>
          </cell>
          <cell r="E11">
            <v>1</v>
          </cell>
          <cell r="F11">
            <v>266.75</v>
          </cell>
          <cell r="G11">
            <v>266.75</v>
          </cell>
          <cell r="H11">
            <v>0</v>
          </cell>
          <cell r="I11" t="str">
            <v/>
          </cell>
          <cell r="J11" t="str">
            <v/>
          </cell>
          <cell r="K11">
            <v>1</v>
          </cell>
          <cell r="L11">
            <v>266.75</v>
          </cell>
          <cell r="M11">
            <v>266.75</v>
          </cell>
          <cell r="N11">
            <v>0</v>
          </cell>
        </row>
        <row r="12">
          <cell r="A12" t="str">
            <v>1.2</v>
          </cell>
          <cell r="B12" t="str">
            <v>1010201-UFMA</v>
          </cell>
          <cell r="C12" t="str">
            <v>Taxa da Prefeitura ( Alvará de Construção)</v>
          </cell>
          <cell r="D12" t="str">
            <v>m²</v>
          </cell>
          <cell r="E12">
            <v>1000</v>
          </cell>
          <cell r="F12">
            <v>3.78</v>
          </cell>
          <cell r="G12">
            <v>3780</v>
          </cell>
          <cell r="H12">
            <v>0</v>
          </cell>
          <cell r="I12" t="str">
            <v/>
          </cell>
          <cell r="J12" t="str">
            <v/>
          </cell>
          <cell r="K12">
            <v>1000</v>
          </cell>
          <cell r="L12">
            <v>3.78</v>
          </cell>
          <cell r="M12">
            <v>3780</v>
          </cell>
          <cell r="N12">
            <v>0</v>
          </cell>
        </row>
        <row r="13">
          <cell r="A13" t="str">
            <v>1.3</v>
          </cell>
          <cell r="B13" t="str">
            <v>1080101-UFMA</v>
          </cell>
          <cell r="C13" t="str">
            <v>Tapume em chapa galvanizada (26 GSG espessura 0,55mm), altura 2m, c/estrutura em peças de madeira (3x3)" a cada 2,00m; contraventamento horizontal (inferior e superior) c/peça de madeira (2x2)".</v>
          </cell>
          <cell r="D13" t="str">
            <v>m</v>
          </cell>
          <cell r="E13">
            <v>120</v>
          </cell>
          <cell r="F13">
            <v>54.49</v>
          </cell>
          <cell r="G13">
            <v>6538.8</v>
          </cell>
          <cell r="H13">
            <v>0</v>
          </cell>
          <cell r="I13" t="str">
            <v/>
          </cell>
          <cell r="J13" t="str">
            <v/>
          </cell>
          <cell r="K13">
            <v>120</v>
          </cell>
          <cell r="L13">
            <v>54.49</v>
          </cell>
          <cell r="M13">
            <v>6538.8</v>
          </cell>
          <cell r="N13">
            <v>0</v>
          </cell>
        </row>
        <row r="14">
          <cell r="A14" t="str">
            <v>1.4</v>
          </cell>
          <cell r="B14" t="str">
            <v>1090101-UFMA</v>
          </cell>
          <cell r="C14" t="str">
            <v>Placa de obra (3,20 X 1,60)m, em lona 420 c/reforço nas bordas e ilhós p/fixação em estrutura de metalon, formada p/três peças ( 50 X 50 X 1,2)mm, verticais e três contraventamentos horizontais ( 50 X 25 X 1,2)mm; executada de acordo c/Manual de uso de marca do Governo Federal-Obras.</v>
          </cell>
          <cell r="D14" t="str">
            <v>un</v>
          </cell>
          <cell r="E14">
            <v>1</v>
          </cell>
          <cell r="F14">
            <v>687.15</v>
          </cell>
          <cell r="G14">
            <v>687.15</v>
          </cell>
          <cell r="H14">
            <v>0</v>
          </cell>
          <cell r="I14" t="str">
            <v/>
          </cell>
          <cell r="J14" t="str">
            <v/>
          </cell>
          <cell r="K14">
            <v>1</v>
          </cell>
          <cell r="L14">
            <v>687.15</v>
          </cell>
          <cell r="M14">
            <v>687.15</v>
          </cell>
          <cell r="N14">
            <v>0</v>
          </cell>
        </row>
        <row r="15">
          <cell r="A15" t="str">
            <v>1.5</v>
          </cell>
          <cell r="B15" t="str">
            <v>1030101-UFMA</v>
          </cell>
          <cell r="C15" t="str">
            <v>Instalação provisória de força, c/ eletroduto 25mm (3/4).</v>
          </cell>
          <cell r="D15" t="str">
            <v>pt</v>
          </cell>
          <cell r="E15">
            <v>5</v>
          </cell>
          <cell r="F15">
            <v>118.28</v>
          </cell>
          <cell r="G15">
            <v>591.4</v>
          </cell>
          <cell r="H15">
            <v>0</v>
          </cell>
          <cell r="I15" t="str">
            <v/>
          </cell>
          <cell r="J15" t="str">
            <v/>
          </cell>
          <cell r="K15">
            <v>5</v>
          </cell>
          <cell r="L15">
            <v>118.28</v>
          </cell>
          <cell r="M15">
            <v>591.4</v>
          </cell>
          <cell r="N15">
            <v>0</v>
          </cell>
        </row>
        <row r="16">
          <cell r="A16" t="str">
            <v>1.6</v>
          </cell>
          <cell r="B16" t="str">
            <v>1030102-UFMA</v>
          </cell>
          <cell r="C16" t="str">
            <v>Instalação provisória de luz, c/ eletroduto 20mm (1/2).</v>
          </cell>
          <cell r="D16" t="str">
            <v>pt</v>
          </cell>
          <cell r="E16">
            <v>15</v>
          </cell>
          <cell r="F16">
            <v>103.29</v>
          </cell>
          <cell r="G16">
            <v>1549.35</v>
          </cell>
          <cell r="H16">
            <v>0</v>
          </cell>
          <cell r="I16" t="str">
            <v/>
          </cell>
          <cell r="J16" t="str">
            <v/>
          </cell>
          <cell r="K16">
            <v>15</v>
          </cell>
          <cell r="L16">
            <v>103.29</v>
          </cell>
          <cell r="M16">
            <v>1549.35</v>
          </cell>
          <cell r="N16">
            <v>0</v>
          </cell>
        </row>
        <row r="17">
          <cell r="A17" t="str">
            <v>1.7</v>
          </cell>
          <cell r="B17" t="str">
            <v>1030201-UFMA</v>
          </cell>
          <cell r="C17" t="str">
            <v>Instalação provisória de água c/tubo PVC e registro  de esfera 25mm (3/4)".</v>
          </cell>
          <cell r="D17" t="str">
            <v>pt</v>
          </cell>
          <cell r="E17">
            <v>5</v>
          </cell>
          <cell r="F17">
            <v>70.239999999999995</v>
          </cell>
          <cell r="G17">
            <v>351.2</v>
          </cell>
          <cell r="H17">
            <v>0</v>
          </cell>
          <cell r="I17" t="str">
            <v/>
          </cell>
          <cell r="J17" t="str">
            <v/>
          </cell>
          <cell r="K17">
            <v>5</v>
          </cell>
          <cell r="L17">
            <v>70.239999999999995</v>
          </cell>
          <cell r="M17">
            <v>351.2</v>
          </cell>
          <cell r="N17">
            <v>0</v>
          </cell>
        </row>
        <row r="18">
          <cell r="A18" t="str">
            <v>1.8</v>
          </cell>
          <cell r="B18" t="str">
            <v>1030202-UFMA</v>
          </cell>
          <cell r="C18" t="str">
            <v>Instalação provisória de água c/tubo PVC e torneira 20mm (1/2)"</v>
          </cell>
          <cell r="D18" t="str">
            <v>pt</v>
          </cell>
          <cell r="E18">
            <v>5</v>
          </cell>
          <cell r="F18">
            <v>81.73</v>
          </cell>
          <cell r="G18">
            <v>408.65</v>
          </cell>
          <cell r="H18">
            <v>0</v>
          </cell>
          <cell r="I18" t="str">
            <v/>
          </cell>
          <cell r="J18" t="str">
            <v/>
          </cell>
          <cell r="K18">
            <v>5</v>
          </cell>
          <cell r="L18">
            <v>81.73</v>
          </cell>
          <cell r="M18">
            <v>408.65</v>
          </cell>
          <cell r="N18">
            <v>0</v>
          </cell>
        </row>
        <row r="19">
          <cell r="A19" t="str">
            <v>1.9</v>
          </cell>
          <cell r="B19" t="str">
            <v>10775-UFMA</v>
          </cell>
          <cell r="C19" t="str">
            <v>Locação de container p/escritório, (2,30 x 6,00x2,50) m, c/1 sanitário completo, s/divisórias internas.</v>
          </cell>
          <cell r="D19" t="str">
            <v>mês</v>
          </cell>
          <cell r="E19">
            <v>12</v>
          </cell>
          <cell r="F19">
            <v>722.34</v>
          </cell>
          <cell r="G19">
            <v>8668.08</v>
          </cell>
          <cell r="H19">
            <v>0</v>
          </cell>
          <cell r="I19" t="str">
            <v/>
          </cell>
          <cell r="J19" t="str">
            <v/>
          </cell>
          <cell r="K19">
            <v>12</v>
          </cell>
          <cell r="L19">
            <v>722.34</v>
          </cell>
          <cell r="M19">
            <v>8668.08</v>
          </cell>
          <cell r="N19">
            <v>0</v>
          </cell>
        </row>
        <row r="20">
          <cell r="A20" t="str">
            <v>1.10</v>
          </cell>
          <cell r="B20" t="str">
            <v>10776-UFMA</v>
          </cell>
          <cell r="C20" t="str">
            <v>Locação de container p/escritório, (2,30x6,00x2,50)  m, s/divisórias internas e s/sanitário. (Almoxarifado/Depósito)</v>
          </cell>
          <cell r="D20" t="str">
            <v>mês</v>
          </cell>
          <cell r="E20">
            <v>12</v>
          </cell>
          <cell r="F20">
            <v>606.84</v>
          </cell>
          <cell r="G20">
            <v>7282.08</v>
          </cell>
          <cell r="H20">
            <v>0</v>
          </cell>
          <cell r="I20" t="str">
            <v/>
          </cell>
          <cell r="J20" t="str">
            <v/>
          </cell>
          <cell r="K20">
            <v>12</v>
          </cell>
          <cell r="L20">
            <v>606.84</v>
          </cell>
          <cell r="M20">
            <v>7282.08</v>
          </cell>
          <cell r="N20">
            <v>0</v>
          </cell>
        </row>
        <row r="21">
          <cell r="A21" t="str">
            <v>1.11</v>
          </cell>
          <cell r="B21" t="str">
            <v>10778-UFMA</v>
          </cell>
          <cell r="C21" t="str">
            <v>Locação de container p/sanitário, (2,30x6,00x2,50)m, c/4 bacias, 8 chuveiros,1 lavatório e 1 mictório.</v>
          </cell>
          <cell r="D21" t="str">
            <v>mês</v>
          </cell>
          <cell r="E21">
            <v>12</v>
          </cell>
          <cell r="F21">
            <v>1038.3599999999999</v>
          </cell>
          <cell r="G21">
            <v>12460.32</v>
          </cell>
          <cell r="H21">
            <v>0</v>
          </cell>
          <cell r="I21" t="str">
            <v/>
          </cell>
          <cell r="J21" t="str">
            <v/>
          </cell>
          <cell r="K21">
            <v>12</v>
          </cell>
          <cell r="L21">
            <v>1038.3599999999999</v>
          </cell>
          <cell r="M21">
            <v>12460.32</v>
          </cell>
          <cell r="N21">
            <v>0</v>
          </cell>
        </row>
        <row r="22">
          <cell r="A22" t="str">
            <v>1.12</v>
          </cell>
          <cell r="B22" t="str">
            <v>16040101.C.O.3-UFMA</v>
          </cell>
          <cell r="C22" t="str">
            <v>Fossa Séptica em alvenaria de bloco ceramico seis furos, esp. 9,00 cm, med. (2,50X1,00X1,60)m; (útil) incluindo fundo em lastro de concreto esp. 5cm, tampa em concreto 20 MPa, armação, revestimento interno c/chapisco 1/4 e reboco 1/6, (cimento/areia), tubulação de esgoto (40 e 100)mm, p/interligação ao container, carga, transporte e reaterro ao final da  obra, p/conjunto sanitário de 60 operários.</v>
          </cell>
          <cell r="D22" t="str">
            <v>un</v>
          </cell>
          <cell r="E22">
            <v>1</v>
          </cell>
          <cell r="F22">
            <v>1840.64</v>
          </cell>
          <cell r="G22">
            <v>1840.64</v>
          </cell>
          <cell r="H22">
            <v>0</v>
          </cell>
          <cell r="I22" t="str">
            <v/>
          </cell>
          <cell r="J22" t="str">
            <v/>
          </cell>
          <cell r="K22">
            <v>1</v>
          </cell>
          <cell r="L22">
            <v>1840.64</v>
          </cell>
          <cell r="M22">
            <v>1840.64</v>
          </cell>
          <cell r="N22">
            <v>0</v>
          </cell>
        </row>
        <row r="23">
          <cell r="A23" t="str">
            <v>1.13</v>
          </cell>
          <cell r="B23" t="str">
            <v>16040202.C.O.2-UFMA</v>
          </cell>
          <cell r="C23" t="str">
            <v>Sumidouro anaeróbio em alvenaria de bloco ceramico seis furos, esp. 19cm, Ø 3,00m; altura 3,0m; incluindo lastro de brita no fundo e lateral, tampa em concreto 20 MPa, armação, tubulação de esgoto 100mm, p/interligação a fossa, carga, transporte e reaterro ao final da obra.</v>
          </cell>
          <cell r="D23" t="str">
            <v>un</v>
          </cell>
          <cell r="E23">
            <v>1</v>
          </cell>
          <cell r="F23">
            <v>6917.37</v>
          </cell>
          <cell r="G23">
            <v>6917.37</v>
          </cell>
          <cell r="H23">
            <v>0</v>
          </cell>
          <cell r="I23" t="str">
            <v/>
          </cell>
          <cell r="J23" t="str">
            <v/>
          </cell>
          <cell r="K23">
            <v>1</v>
          </cell>
          <cell r="L23">
            <v>6917.37</v>
          </cell>
          <cell r="M23">
            <v>6917.37</v>
          </cell>
          <cell r="N23">
            <v>0</v>
          </cell>
        </row>
        <row r="24">
          <cell r="A24" t="str">
            <v>1.14</v>
          </cell>
          <cell r="B24" t="str">
            <v>92543U-SINAPI</v>
          </cell>
          <cell r="C24" t="str">
            <v>Trama de madeira composta por terças p/telhados c/até duas águas de telha ondulada de fibrocimento, metálica, plástica ou termoacústica, incluso transporte vertical; Af.12/15.</v>
          </cell>
          <cell r="D24" t="str">
            <v>m²</v>
          </cell>
          <cell r="E24">
            <v>60</v>
          </cell>
          <cell r="F24">
            <v>8.58</v>
          </cell>
          <cell r="G24">
            <v>514.79999999999995</v>
          </cell>
          <cell r="H24">
            <v>0</v>
          </cell>
          <cell r="I24" t="str">
            <v/>
          </cell>
          <cell r="J24" t="str">
            <v/>
          </cell>
          <cell r="K24">
            <v>60</v>
          </cell>
          <cell r="L24">
            <v>8.58</v>
          </cell>
          <cell r="M24">
            <v>514.79999999999995</v>
          </cell>
          <cell r="N24">
            <v>0</v>
          </cell>
        </row>
        <row r="25">
          <cell r="A25" t="str">
            <v>1.15</v>
          </cell>
          <cell r="B25" t="str">
            <v>94210UD-UFMA</v>
          </cell>
          <cell r="C25" t="str">
            <v>Telhamento c/telha ondulada de fibrocimento espes. 4 mm, (2,44 x 0,50)m, recobrimento lateral de 1/4 onda, p/canteiro de obra, uma água, inclinação máxima 10°, incluso içamento.</v>
          </cell>
          <cell r="D25" t="str">
            <v>m²</v>
          </cell>
          <cell r="E25">
            <v>60</v>
          </cell>
          <cell r="F25">
            <v>14.77</v>
          </cell>
          <cell r="G25">
            <v>886.2</v>
          </cell>
          <cell r="H25">
            <v>0</v>
          </cell>
          <cell r="I25" t="str">
            <v/>
          </cell>
          <cell r="J25" t="str">
            <v/>
          </cell>
          <cell r="K25">
            <v>60</v>
          </cell>
          <cell r="L25">
            <v>14.77</v>
          </cell>
          <cell r="M25">
            <v>886.2</v>
          </cell>
          <cell r="N25">
            <v>0</v>
          </cell>
        </row>
        <row r="26">
          <cell r="A26" t="str">
            <v>1.16</v>
          </cell>
          <cell r="B26" t="str">
            <v>98681U.D2-UFMA</v>
          </cell>
          <cell r="C26" t="str">
            <v>Piso cimentado c/argamassa de cimento e areia média (1:4), preparo mecanico, acabamento rustico espessura 2,0cm, sobre lastro de brita preta, p/refeitório de obra.</v>
          </cell>
          <cell r="D26" t="str">
            <v>m²</v>
          </cell>
          <cell r="E26">
            <v>50</v>
          </cell>
          <cell r="F26">
            <v>18.72</v>
          </cell>
          <cell r="G26">
            <v>936</v>
          </cell>
          <cell r="H26">
            <v>0</v>
          </cell>
          <cell r="I26" t="str">
            <v/>
          </cell>
          <cell r="J26" t="str">
            <v/>
          </cell>
          <cell r="K26">
            <v>50</v>
          </cell>
          <cell r="L26">
            <v>18.72</v>
          </cell>
          <cell r="M26">
            <v>936</v>
          </cell>
          <cell r="N26">
            <v>0</v>
          </cell>
        </row>
        <row r="27">
          <cell r="A27" t="str">
            <v>1.17</v>
          </cell>
          <cell r="B27" t="str">
            <v>1040101-UFMA</v>
          </cell>
          <cell r="C27" t="str">
            <v>Mobilização - São Luís</v>
          </cell>
          <cell r="D27" t="str">
            <v>un</v>
          </cell>
          <cell r="E27">
            <v>1</v>
          </cell>
          <cell r="F27">
            <v>1756.95</v>
          </cell>
          <cell r="G27">
            <v>1756.95</v>
          </cell>
          <cell r="H27">
            <v>0</v>
          </cell>
          <cell r="I27" t="str">
            <v/>
          </cell>
          <cell r="J27" t="str">
            <v/>
          </cell>
          <cell r="K27">
            <v>1</v>
          </cell>
          <cell r="L27">
            <v>1756.95</v>
          </cell>
          <cell r="M27">
            <v>1756.95</v>
          </cell>
          <cell r="N27">
            <v>0</v>
          </cell>
        </row>
        <row r="28">
          <cell r="A28" t="str">
            <v>1.18</v>
          </cell>
          <cell r="B28" t="str">
            <v>30010102.1-UFMA</v>
          </cell>
          <cell r="C28" t="str">
            <v>Levantamento planialtimétrico e cadastral de áreas urbanas ou suburbanas, até 3.000,00 m².</v>
          </cell>
          <cell r="D28" t="str">
            <v>un</v>
          </cell>
          <cell r="E28">
            <v>2</v>
          </cell>
          <cell r="F28">
            <v>484.89</v>
          </cell>
          <cell r="G28">
            <v>969.78</v>
          </cell>
          <cell r="H28">
            <v>0</v>
          </cell>
          <cell r="I28" t="str">
            <v/>
          </cell>
          <cell r="J28" t="str">
            <v/>
          </cell>
          <cell r="K28">
            <v>2</v>
          </cell>
          <cell r="L28">
            <v>484.89</v>
          </cell>
          <cell r="M28">
            <v>969.78</v>
          </cell>
          <cell r="N28">
            <v>0</v>
          </cell>
        </row>
        <row r="29">
          <cell r="A29" t="str">
            <v>1.19</v>
          </cell>
          <cell r="B29" t="str">
            <v>30010102.2-UFMA</v>
          </cell>
          <cell r="C29" t="str">
            <v>Levantamento planialtimétrico e cadastral de áreas urbanas ou suburbana, (maior que 3.000,00 até 20.000,00) m².</v>
          </cell>
          <cell r="D29" t="str">
            <v>m²</v>
          </cell>
          <cell r="E29">
            <v>7027</v>
          </cell>
          <cell r="F29">
            <v>0.24</v>
          </cell>
          <cell r="G29">
            <v>1686.48</v>
          </cell>
          <cell r="H29">
            <v>0</v>
          </cell>
          <cell r="I29" t="str">
            <v/>
          </cell>
          <cell r="J29" t="str">
            <v/>
          </cell>
          <cell r="K29">
            <v>7027</v>
          </cell>
          <cell r="L29">
            <v>0.24</v>
          </cell>
          <cell r="M29">
            <v>1686.48</v>
          </cell>
          <cell r="N29">
            <v>0</v>
          </cell>
        </row>
        <row r="30">
          <cell r="A30" t="str">
            <v>1.20</v>
          </cell>
          <cell r="B30" t="str">
            <v>30010102.3-UFMA</v>
          </cell>
          <cell r="C30" t="str">
            <v>Levantamento planialtimétrico e cadastral de áreas urbanas ou suburbanas, (maior que 2.00.00 até 25.00.00) HA.</v>
          </cell>
          <cell r="D30" t="str">
            <v>ha</v>
          </cell>
          <cell r="E30">
            <v>5</v>
          </cell>
          <cell r="F30">
            <v>1697.14</v>
          </cell>
          <cell r="G30">
            <v>8485.7000000000007</v>
          </cell>
          <cell r="H30">
            <v>0</v>
          </cell>
          <cell r="I30" t="str">
            <v/>
          </cell>
          <cell r="J30" t="str">
            <v/>
          </cell>
          <cell r="K30">
            <v>5</v>
          </cell>
          <cell r="L30">
            <v>1697.14</v>
          </cell>
          <cell r="M30">
            <v>8485.7000000000007</v>
          </cell>
          <cell r="N30">
            <v>0</v>
          </cell>
        </row>
        <row r="31">
          <cell r="A31" t="str">
            <v>1.21</v>
          </cell>
          <cell r="B31" t="str">
            <v>30010102.5-UFMA</v>
          </cell>
          <cell r="C31" t="str">
            <v>Levantamento planialtimetrico e cadastral de areas urbanas ou suburbanas, superior a 50.00.00 HA.</v>
          </cell>
          <cell r="D31" t="str">
            <v>ha</v>
          </cell>
          <cell r="E31">
            <v>200</v>
          </cell>
          <cell r="F31">
            <v>1212.23</v>
          </cell>
          <cell r="G31">
            <v>242446</v>
          </cell>
          <cell r="H31">
            <v>0</v>
          </cell>
          <cell r="I31" t="str">
            <v/>
          </cell>
          <cell r="J31" t="str">
            <v/>
          </cell>
          <cell r="K31">
            <v>200</v>
          </cell>
          <cell r="L31">
            <v>1212.23</v>
          </cell>
          <cell r="M31">
            <v>242446</v>
          </cell>
          <cell r="N31">
            <v>0</v>
          </cell>
        </row>
        <row r="32">
          <cell r="A32" t="str">
            <v>1.22</v>
          </cell>
          <cell r="B32" t="str">
            <v>10204-UFMA</v>
          </cell>
          <cell r="C32" t="str">
            <v>Sondagem à Percussão</v>
          </cell>
          <cell r="D32" t="str">
            <v>m</v>
          </cell>
          <cell r="E32">
            <v>150</v>
          </cell>
          <cell r="F32">
            <v>247.32</v>
          </cell>
          <cell r="G32">
            <v>37098</v>
          </cell>
          <cell r="H32">
            <v>0</v>
          </cell>
          <cell r="I32" t="str">
            <v/>
          </cell>
          <cell r="J32" t="str">
            <v/>
          </cell>
          <cell r="K32">
            <v>150</v>
          </cell>
          <cell r="L32">
            <v>247.32</v>
          </cell>
          <cell r="M32">
            <v>37098</v>
          </cell>
          <cell r="N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A34">
            <v>2</v>
          </cell>
          <cell r="B34">
            <v>0</v>
          </cell>
          <cell r="C34" t="str">
            <v>ADMINISTRAÇÃO LOCAL</v>
          </cell>
          <cell r="D34">
            <v>0</v>
          </cell>
          <cell r="E34">
            <v>0</v>
          </cell>
          <cell r="F34">
            <v>0</v>
          </cell>
          <cell r="G34">
            <v>377295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377295</v>
          </cell>
          <cell r="N34">
            <v>0</v>
          </cell>
        </row>
        <row r="35">
          <cell r="A35" t="str">
            <v>2.1</v>
          </cell>
          <cell r="B35" t="str">
            <v>201-UFMA</v>
          </cell>
          <cell r="C35" t="str">
            <v>Administração Local</v>
          </cell>
          <cell r="D35" t="str">
            <v>un</v>
          </cell>
          <cell r="E35">
            <v>100</v>
          </cell>
          <cell r="F35">
            <v>3772.95</v>
          </cell>
          <cell r="G35">
            <v>377295</v>
          </cell>
          <cell r="H35">
            <v>0</v>
          </cell>
          <cell r="I35" t="str">
            <v/>
          </cell>
          <cell r="J35" t="str">
            <v/>
          </cell>
          <cell r="K35">
            <v>100</v>
          </cell>
          <cell r="L35">
            <v>3772.95</v>
          </cell>
          <cell r="M35">
            <v>377295</v>
          </cell>
          <cell r="N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>
            <v>3</v>
          </cell>
          <cell r="B37">
            <v>0</v>
          </cell>
          <cell r="C37" t="str">
            <v>DEMOLIÇÕES E RETIRADAS</v>
          </cell>
          <cell r="D37">
            <v>0</v>
          </cell>
          <cell r="E37">
            <v>0</v>
          </cell>
          <cell r="F37">
            <v>0</v>
          </cell>
          <cell r="G37">
            <v>173832.7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173832.7</v>
          </cell>
          <cell r="N37">
            <v>0</v>
          </cell>
        </row>
        <row r="38">
          <cell r="A38" t="str">
            <v>3.1</v>
          </cell>
          <cell r="B38" t="str">
            <v>97627U.D1-UFMA</v>
          </cell>
          <cell r="C38" t="str">
            <v>Demolição mecanizada de concreto simples, c/martelete, s/ reaproveitamento.</v>
          </cell>
          <cell r="D38" t="str">
            <v>m³</v>
          </cell>
          <cell r="E38">
            <v>60</v>
          </cell>
          <cell r="F38">
            <v>84.57</v>
          </cell>
          <cell r="G38">
            <v>5074.2</v>
          </cell>
          <cell r="H38">
            <v>0</v>
          </cell>
          <cell r="I38" t="str">
            <v/>
          </cell>
          <cell r="J38" t="str">
            <v/>
          </cell>
          <cell r="K38">
            <v>60</v>
          </cell>
          <cell r="L38">
            <v>84.57</v>
          </cell>
          <cell r="M38">
            <v>5074.2</v>
          </cell>
          <cell r="N38">
            <v>0</v>
          </cell>
        </row>
        <row r="39">
          <cell r="A39" t="str">
            <v>3.2</v>
          </cell>
          <cell r="B39" t="str">
            <v>97622U-SINAPI</v>
          </cell>
          <cell r="C39" t="str">
            <v>Demolição manual de alvenaria de bloco furado, s/reaproveitamento; Af.12/17.</v>
          </cell>
          <cell r="D39" t="str">
            <v>m³</v>
          </cell>
          <cell r="E39">
            <v>100</v>
          </cell>
          <cell r="F39">
            <v>33.36</v>
          </cell>
          <cell r="G39">
            <v>3336</v>
          </cell>
          <cell r="H39">
            <v>0</v>
          </cell>
          <cell r="I39" t="str">
            <v/>
          </cell>
          <cell r="J39" t="str">
            <v/>
          </cell>
          <cell r="K39">
            <v>100</v>
          </cell>
          <cell r="L39">
            <v>33.36</v>
          </cell>
          <cell r="M39">
            <v>3336</v>
          </cell>
          <cell r="N39">
            <v>0</v>
          </cell>
        </row>
        <row r="40">
          <cell r="A40" t="str">
            <v>3.3</v>
          </cell>
          <cell r="B40" t="str">
            <v>97627U.D2-UFMA</v>
          </cell>
          <cell r="C40" t="str">
            <v>Demolição mecanizada de calçada, piso korodur/ceramico, inclusive contrapiso, c/uso de martelete, espessura até 5cm.</v>
          </cell>
          <cell r="D40" t="str">
            <v>m²</v>
          </cell>
          <cell r="E40">
            <v>1500</v>
          </cell>
          <cell r="F40">
            <v>5.0999999999999996</v>
          </cell>
          <cell r="G40">
            <v>7650</v>
          </cell>
          <cell r="H40">
            <v>0</v>
          </cell>
          <cell r="I40" t="str">
            <v/>
          </cell>
          <cell r="J40" t="str">
            <v/>
          </cell>
          <cell r="K40">
            <v>1500</v>
          </cell>
          <cell r="L40">
            <v>5.0999999999999996</v>
          </cell>
          <cell r="M40">
            <v>7650</v>
          </cell>
          <cell r="N40">
            <v>0</v>
          </cell>
        </row>
        <row r="41">
          <cell r="A41" t="str">
            <v>3.4</v>
          </cell>
          <cell r="B41" t="str">
            <v>97631U-SINAPI</v>
          </cell>
          <cell r="C41" t="str">
            <v>Demolição manual de argamassas, s/reaproveitamento; Af.12/17.</v>
          </cell>
          <cell r="D41" t="str">
            <v>m²</v>
          </cell>
          <cell r="E41">
            <v>300</v>
          </cell>
          <cell r="F41">
            <v>1.99</v>
          </cell>
          <cell r="G41">
            <v>597</v>
          </cell>
          <cell r="H41">
            <v>0</v>
          </cell>
          <cell r="I41" t="str">
            <v/>
          </cell>
          <cell r="J41" t="str">
            <v/>
          </cell>
          <cell r="K41">
            <v>300</v>
          </cell>
          <cell r="L41">
            <v>1.99</v>
          </cell>
          <cell r="M41">
            <v>597</v>
          </cell>
          <cell r="N41">
            <v>0</v>
          </cell>
        </row>
        <row r="42">
          <cell r="A42" t="str">
            <v>3.5</v>
          </cell>
          <cell r="B42" t="str">
            <v>97634U-SINAPI</v>
          </cell>
          <cell r="C42" t="str">
            <v>Demolição mecanizada de revestimento cerâmico,    c/ martelete, s/reaproveitamento; Af.12/17. (Parede)</v>
          </cell>
          <cell r="D42" t="str">
            <v>m²</v>
          </cell>
          <cell r="E42">
            <v>200</v>
          </cell>
          <cell r="F42">
            <v>7.49</v>
          </cell>
          <cell r="G42">
            <v>1498</v>
          </cell>
          <cell r="H42">
            <v>0</v>
          </cell>
          <cell r="I42" t="str">
            <v/>
          </cell>
          <cell r="J42" t="str">
            <v/>
          </cell>
          <cell r="K42">
            <v>200</v>
          </cell>
          <cell r="L42">
            <v>7.49</v>
          </cell>
          <cell r="M42">
            <v>1498</v>
          </cell>
          <cell r="N42">
            <v>0</v>
          </cell>
        </row>
        <row r="43">
          <cell r="A43" t="str">
            <v>3.6</v>
          </cell>
          <cell r="B43" t="str">
            <v>97635UD-UFMA</v>
          </cell>
          <cell r="C43" t="str">
            <v>Demolição manual de pavimento intertravado, c/reaproveitamento; Af.12/17.</v>
          </cell>
          <cell r="D43" t="str">
            <v>m²</v>
          </cell>
          <cell r="E43">
            <v>500</v>
          </cell>
          <cell r="F43">
            <v>2.9</v>
          </cell>
          <cell r="G43">
            <v>1450</v>
          </cell>
          <cell r="H43">
            <v>0</v>
          </cell>
          <cell r="I43" t="str">
            <v/>
          </cell>
          <cell r="J43" t="str">
            <v/>
          </cell>
          <cell r="K43">
            <v>500</v>
          </cell>
          <cell r="L43">
            <v>2.9</v>
          </cell>
          <cell r="M43">
            <v>1450</v>
          </cell>
          <cell r="N43">
            <v>0</v>
          </cell>
        </row>
        <row r="44">
          <cell r="A44" t="str">
            <v>3.7</v>
          </cell>
          <cell r="B44" t="str">
            <v>4021201-UFMA</v>
          </cell>
          <cell r="C44" t="str">
            <v>Remoção/desmontagem de Estrutura Metlica</v>
          </cell>
          <cell r="D44" t="str">
            <v>kg</v>
          </cell>
          <cell r="E44">
            <v>45100</v>
          </cell>
          <cell r="F44">
            <v>0.75</v>
          </cell>
          <cell r="G44">
            <v>33825</v>
          </cell>
          <cell r="H44">
            <v>0</v>
          </cell>
          <cell r="I44" t="str">
            <v/>
          </cell>
          <cell r="J44" t="str">
            <v/>
          </cell>
          <cell r="K44">
            <v>45100</v>
          </cell>
          <cell r="L44">
            <v>0.75</v>
          </cell>
          <cell r="M44">
            <v>33825</v>
          </cell>
          <cell r="N44">
            <v>0</v>
          </cell>
        </row>
        <row r="45">
          <cell r="A45" t="str">
            <v>3.8</v>
          </cell>
          <cell r="B45" t="str">
            <v>97647U-SINAPI</v>
          </cell>
          <cell r="C45" t="str">
            <v>Remoção manual de telhas, de fibrocimento, metálica e cerâmica, s/reaproveitamento; Af. 12/17.</v>
          </cell>
          <cell r="D45" t="str">
            <v>m²</v>
          </cell>
          <cell r="E45">
            <v>2000</v>
          </cell>
          <cell r="F45">
            <v>2.0699999999999998</v>
          </cell>
          <cell r="G45">
            <v>4140</v>
          </cell>
          <cell r="H45">
            <v>0</v>
          </cell>
          <cell r="I45" t="str">
            <v/>
          </cell>
          <cell r="J45" t="str">
            <v/>
          </cell>
          <cell r="K45">
            <v>2000</v>
          </cell>
          <cell r="L45">
            <v>2.0699999999999998</v>
          </cell>
          <cell r="M45">
            <v>4140</v>
          </cell>
          <cell r="N45">
            <v>0</v>
          </cell>
        </row>
        <row r="46">
          <cell r="A46" t="str">
            <v>3.9</v>
          </cell>
          <cell r="B46" t="str">
            <v>97647UD-UFMA</v>
          </cell>
          <cell r="C46" t="str">
            <v>Remoção manual de policarbonato na cobertura das passarelas</v>
          </cell>
          <cell r="D46" t="str">
            <v>m²</v>
          </cell>
          <cell r="E46">
            <v>1500</v>
          </cell>
          <cell r="F46">
            <v>0.64</v>
          </cell>
          <cell r="G46">
            <v>960</v>
          </cell>
          <cell r="H46">
            <v>0</v>
          </cell>
          <cell r="I46" t="str">
            <v/>
          </cell>
          <cell r="J46" t="str">
            <v/>
          </cell>
          <cell r="K46">
            <v>1500</v>
          </cell>
          <cell r="L46">
            <v>0.64</v>
          </cell>
          <cell r="M46">
            <v>960</v>
          </cell>
          <cell r="N46">
            <v>0</v>
          </cell>
        </row>
        <row r="47">
          <cell r="A47" t="str">
            <v>3.10</v>
          </cell>
          <cell r="B47" t="str">
            <v>97649UD-UFMA</v>
          </cell>
          <cell r="C47" t="str">
            <v>Remoção de telhas de fibrocimento, metálica e cerâmica, de forma mecanizada, com uso de guindaste, com reaproveitamento.</v>
          </cell>
          <cell r="D47" t="str">
            <v>m²</v>
          </cell>
          <cell r="E47">
            <v>3500</v>
          </cell>
          <cell r="F47">
            <v>4.0199999999999996</v>
          </cell>
          <cell r="G47">
            <v>14070</v>
          </cell>
          <cell r="H47">
            <v>0</v>
          </cell>
          <cell r="I47" t="str">
            <v/>
          </cell>
          <cell r="J47" t="str">
            <v/>
          </cell>
          <cell r="K47">
            <v>3500</v>
          </cell>
          <cell r="L47">
            <v>4.0199999999999996</v>
          </cell>
          <cell r="M47">
            <v>14070</v>
          </cell>
          <cell r="N47">
            <v>0</v>
          </cell>
        </row>
        <row r="48">
          <cell r="A48" t="str">
            <v>3.11</v>
          </cell>
          <cell r="B48" t="str">
            <v>97650U-SINAPI</v>
          </cell>
          <cell r="C48" t="str">
            <v>Remoção manual de trama de madeira p/cobertura, s/reaproveitamento; Af.12/17.</v>
          </cell>
          <cell r="D48" t="str">
            <v>m²</v>
          </cell>
          <cell r="E48">
            <v>2000</v>
          </cell>
          <cell r="F48">
            <v>4.42</v>
          </cell>
          <cell r="G48">
            <v>8840</v>
          </cell>
          <cell r="H48">
            <v>0</v>
          </cell>
          <cell r="I48" t="str">
            <v/>
          </cell>
          <cell r="J48" t="str">
            <v/>
          </cell>
          <cell r="K48">
            <v>2000</v>
          </cell>
          <cell r="L48">
            <v>4.42</v>
          </cell>
          <cell r="M48">
            <v>8840</v>
          </cell>
          <cell r="N48">
            <v>0</v>
          </cell>
        </row>
        <row r="49">
          <cell r="A49" t="str">
            <v>3.12</v>
          </cell>
          <cell r="B49" t="str">
            <v>97650UD-UFMA</v>
          </cell>
          <cell r="C49" t="str">
            <v>Remoção manual de trama de madeira p/cobertura, com reaproveitamento.</v>
          </cell>
          <cell r="D49" t="str">
            <v>m²</v>
          </cell>
          <cell r="E49">
            <v>300</v>
          </cell>
          <cell r="F49">
            <v>10.4</v>
          </cell>
          <cell r="G49">
            <v>3120</v>
          </cell>
          <cell r="H49">
            <v>0</v>
          </cell>
          <cell r="I49" t="str">
            <v/>
          </cell>
          <cell r="J49" t="str">
            <v/>
          </cell>
          <cell r="K49">
            <v>300</v>
          </cell>
          <cell r="L49">
            <v>10.4</v>
          </cell>
          <cell r="M49">
            <v>3120</v>
          </cell>
          <cell r="N49">
            <v>0</v>
          </cell>
        </row>
        <row r="50">
          <cell r="A50" t="str">
            <v>3.13</v>
          </cell>
          <cell r="B50" t="str">
            <v>97644U-SINAPI</v>
          </cell>
          <cell r="C50" t="str">
            <v>Remoção manual de portas, s/reaproveitamento; Af.12/17.</v>
          </cell>
          <cell r="D50" t="str">
            <v>m²</v>
          </cell>
          <cell r="E50">
            <v>100</v>
          </cell>
          <cell r="F50">
            <v>5.55</v>
          </cell>
          <cell r="G50">
            <v>555</v>
          </cell>
          <cell r="H50">
            <v>0</v>
          </cell>
          <cell r="I50" t="str">
            <v/>
          </cell>
          <cell r="J50" t="str">
            <v/>
          </cell>
          <cell r="K50">
            <v>100</v>
          </cell>
          <cell r="L50">
            <v>5.55</v>
          </cell>
          <cell r="M50">
            <v>555</v>
          </cell>
          <cell r="N50">
            <v>0</v>
          </cell>
        </row>
        <row r="51">
          <cell r="A51" t="str">
            <v>3.14</v>
          </cell>
          <cell r="B51" t="str">
            <v>97644UD-UFMA</v>
          </cell>
          <cell r="C51" t="str">
            <v>Remoção manual de esquadrias de madeira inclusive forramento, com reaproveitamento.</v>
          </cell>
          <cell r="D51" t="str">
            <v>m²</v>
          </cell>
          <cell r="E51">
            <v>200</v>
          </cell>
          <cell r="F51">
            <v>15.19</v>
          </cell>
          <cell r="G51">
            <v>3038</v>
          </cell>
          <cell r="H51">
            <v>0</v>
          </cell>
          <cell r="I51" t="str">
            <v/>
          </cell>
          <cell r="J51" t="str">
            <v/>
          </cell>
          <cell r="K51">
            <v>200</v>
          </cell>
          <cell r="L51">
            <v>15.19</v>
          </cell>
          <cell r="M51">
            <v>3038</v>
          </cell>
          <cell r="N51">
            <v>0</v>
          </cell>
        </row>
        <row r="52">
          <cell r="A52" t="str">
            <v>3.15</v>
          </cell>
          <cell r="B52" t="str">
            <v>97645UD-UFMA</v>
          </cell>
          <cell r="C52" t="str">
            <v>Remoção manual de janelas, s/reaproveitamento.</v>
          </cell>
          <cell r="D52" t="str">
            <v>m²</v>
          </cell>
          <cell r="E52">
            <v>100</v>
          </cell>
          <cell r="F52">
            <v>9.73</v>
          </cell>
          <cell r="G52">
            <v>973</v>
          </cell>
          <cell r="H52">
            <v>0</v>
          </cell>
          <cell r="I52" t="str">
            <v/>
          </cell>
          <cell r="J52" t="str">
            <v/>
          </cell>
          <cell r="K52">
            <v>100</v>
          </cell>
          <cell r="L52">
            <v>9.73</v>
          </cell>
          <cell r="M52">
            <v>973</v>
          </cell>
          <cell r="N52">
            <v>0</v>
          </cell>
        </row>
        <row r="53">
          <cell r="A53" t="str">
            <v>3.16</v>
          </cell>
          <cell r="B53" t="str">
            <v>97660U-SINAPI</v>
          </cell>
          <cell r="C53" t="str">
            <v>Remoção manual de interruptores/tomadas elétricas, s/reaproveitamento; Af. 12/17.</v>
          </cell>
          <cell r="D53" t="str">
            <v>un</v>
          </cell>
          <cell r="E53">
            <v>1000</v>
          </cell>
          <cell r="F53">
            <v>0.43</v>
          </cell>
          <cell r="G53">
            <v>430</v>
          </cell>
          <cell r="H53">
            <v>0</v>
          </cell>
          <cell r="I53" t="str">
            <v/>
          </cell>
          <cell r="J53" t="str">
            <v/>
          </cell>
          <cell r="K53">
            <v>1000</v>
          </cell>
          <cell r="L53">
            <v>0.43</v>
          </cell>
          <cell r="M53">
            <v>430</v>
          </cell>
          <cell r="N53">
            <v>0</v>
          </cell>
        </row>
        <row r="54">
          <cell r="A54" t="str">
            <v>3.17</v>
          </cell>
          <cell r="B54" t="str">
            <v>97665U-SINAPI</v>
          </cell>
          <cell r="C54" t="str">
            <v>Remoção manual de luminárias, s/reaproveitamento; Af.12/17.</v>
          </cell>
          <cell r="D54" t="str">
            <v>un</v>
          </cell>
          <cell r="E54">
            <v>100</v>
          </cell>
          <cell r="F54">
            <v>0.82</v>
          </cell>
          <cell r="G54">
            <v>82</v>
          </cell>
          <cell r="H54">
            <v>0</v>
          </cell>
          <cell r="I54" t="str">
            <v/>
          </cell>
          <cell r="J54" t="str">
            <v/>
          </cell>
          <cell r="K54">
            <v>100</v>
          </cell>
          <cell r="L54">
            <v>0.82</v>
          </cell>
          <cell r="M54">
            <v>82</v>
          </cell>
          <cell r="N54">
            <v>0</v>
          </cell>
        </row>
        <row r="55">
          <cell r="A55" t="str">
            <v>3.18</v>
          </cell>
          <cell r="B55" t="str">
            <v>97662U-SINAPI</v>
          </cell>
          <cell r="C55" t="str">
            <v>Remoção manual de tubulações (tubos e conexões) de água fria, s/reaproveitamento; Af.12/17.</v>
          </cell>
          <cell r="D55" t="str">
            <v>m</v>
          </cell>
          <cell r="E55">
            <v>500</v>
          </cell>
          <cell r="F55">
            <v>0.3</v>
          </cell>
          <cell r="G55">
            <v>150</v>
          </cell>
          <cell r="H55">
            <v>0</v>
          </cell>
          <cell r="I55" t="str">
            <v/>
          </cell>
          <cell r="J55" t="str">
            <v/>
          </cell>
          <cell r="K55">
            <v>500</v>
          </cell>
          <cell r="L55">
            <v>0.3</v>
          </cell>
          <cell r="M55">
            <v>150</v>
          </cell>
          <cell r="N55">
            <v>0</v>
          </cell>
        </row>
        <row r="56">
          <cell r="A56" t="str">
            <v>3.19</v>
          </cell>
          <cell r="B56" t="str">
            <v>97663U-SINAPI</v>
          </cell>
          <cell r="C56" t="str">
            <v>Remoção manual de louças, s/reaproveitamento; Af.12/17.</v>
          </cell>
          <cell r="D56" t="str">
            <v>un</v>
          </cell>
          <cell r="E56">
            <v>100</v>
          </cell>
          <cell r="F56">
            <v>7.37</v>
          </cell>
          <cell r="G56">
            <v>737</v>
          </cell>
          <cell r="H56">
            <v>0</v>
          </cell>
          <cell r="I56" t="str">
            <v/>
          </cell>
          <cell r="J56" t="str">
            <v/>
          </cell>
          <cell r="K56">
            <v>100</v>
          </cell>
          <cell r="L56">
            <v>7.37</v>
          </cell>
          <cell r="M56">
            <v>737</v>
          </cell>
          <cell r="N56">
            <v>0</v>
          </cell>
        </row>
        <row r="57">
          <cell r="A57" t="str">
            <v>3.20</v>
          </cell>
          <cell r="B57" t="str">
            <v>97664U-SINAPI</v>
          </cell>
          <cell r="C57" t="str">
            <v>Remoção manual de acessórios, s/reaproveitamento; Af.12/17.</v>
          </cell>
          <cell r="D57" t="str">
            <v>un</v>
          </cell>
          <cell r="E57">
            <v>100</v>
          </cell>
          <cell r="F57">
            <v>0.92</v>
          </cell>
          <cell r="G57">
            <v>92</v>
          </cell>
          <cell r="H57">
            <v>0</v>
          </cell>
          <cell r="I57" t="str">
            <v/>
          </cell>
          <cell r="J57" t="str">
            <v/>
          </cell>
          <cell r="K57">
            <v>100</v>
          </cell>
          <cell r="L57">
            <v>0.92</v>
          </cell>
          <cell r="M57">
            <v>92</v>
          </cell>
          <cell r="N57">
            <v>0</v>
          </cell>
        </row>
        <row r="58">
          <cell r="A58" t="str">
            <v>3.21</v>
          </cell>
          <cell r="B58" t="str">
            <v>97666U-SINAPI</v>
          </cell>
          <cell r="C58" t="str">
            <v>Remoção manual de metais sanitários, s/reaproveitamento; Af.12/17.</v>
          </cell>
          <cell r="D58" t="str">
            <v>un</v>
          </cell>
          <cell r="E58">
            <v>100</v>
          </cell>
          <cell r="F58">
            <v>5.37</v>
          </cell>
          <cell r="G58">
            <v>537</v>
          </cell>
          <cell r="H58">
            <v>0</v>
          </cell>
          <cell r="I58" t="str">
            <v/>
          </cell>
          <cell r="J58" t="str">
            <v/>
          </cell>
          <cell r="K58">
            <v>100</v>
          </cell>
          <cell r="L58">
            <v>5.37</v>
          </cell>
          <cell r="M58">
            <v>537</v>
          </cell>
          <cell r="N58">
            <v>0</v>
          </cell>
        </row>
        <row r="59">
          <cell r="A59" t="str">
            <v>3.22</v>
          </cell>
          <cell r="B59" t="str">
            <v>97640U-SINAPI</v>
          </cell>
          <cell r="C59" t="str">
            <v>Remoção manual de forros drywall, PVC e fibromineral, sem reaproveitamento, Af. 12/17.</v>
          </cell>
          <cell r="D59" t="str">
            <v>m²</v>
          </cell>
          <cell r="E59">
            <v>300</v>
          </cell>
          <cell r="F59">
            <v>1.07</v>
          </cell>
          <cell r="G59">
            <v>321</v>
          </cell>
          <cell r="H59">
            <v>0</v>
          </cell>
          <cell r="I59" t="str">
            <v/>
          </cell>
          <cell r="J59" t="str">
            <v/>
          </cell>
          <cell r="K59">
            <v>300</v>
          </cell>
          <cell r="L59">
            <v>1.07</v>
          </cell>
          <cell r="M59">
            <v>321</v>
          </cell>
          <cell r="N59">
            <v>0</v>
          </cell>
        </row>
        <row r="60">
          <cell r="A60" t="str">
            <v>3.23</v>
          </cell>
          <cell r="B60" t="str">
            <v>97640UD-UFMA</v>
          </cell>
          <cell r="C60" t="str">
            <v>Remoção manual de forros drywall, PVC e fibromineral, com reaproveitamento.</v>
          </cell>
          <cell r="D60" t="str">
            <v>m²</v>
          </cell>
          <cell r="E60">
            <v>500</v>
          </cell>
          <cell r="F60">
            <v>7.58</v>
          </cell>
          <cell r="G60">
            <v>3790</v>
          </cell>
          <cell r="H60">
            <v>0</v>
          </cell>
          <cell r="I60" t="str">
            <v/>
          </cell>
          <cell r="J60" t="str">
            <v/>
          </cell>
          <cell r="K60">
            <v>500</v>
          </cell>
          <cell r="L60">
            <v>7.58</v>
          </cell>
          <cell r="M60">
            <v>3790</v>
          </cell>
          <cell r="N60">
            <v>0</v>
          </cell>
        </row>
        <row r="61">
          <cell r="A61" t="str">
            <v>3.24</v>
          </cell>
          <cell r="B61" t="str">
            <v>97641UD-UFMA</v>
          </cell>
          <cell r="C61" t="str">
            <v>Remoção manual de forro de gesso, s/reaproveitamento.</v>
          </cell>
          <cell r="D61" t="str">
            <v>m²</v>
          </cell>
          <cell r="E61">
            <v>250</v>
          </cell>
          <cell r="F61">
            <v>1.07</v>
          </cell>
          <cell r="G61">
            <v>267.5</v>
          </cell>
          <cell r="H61">
            <v>0</v>
          </cell>
          <cell r="I61" t="str">
            <v/>
          </cell>
          <cell r="J61" t="str">
            <v/>
          </cell>
          <cell r="K61">
            <v>250</v>
          </cell>
          <cell r="L61">
            <v>1.07</v>
          </cell>
          <cell r="M61">
            <v>267.5</v>
          </cell>
          <cell r="N61">
            <v>0</v>
          </cell>
        </row>
        <row r="62">
          <cell r="A62" t="str">
            <v>3.25</v>
          </cell>
          <cell r="B62" t="str">
            <v>4021101-UFMA</v>
          </cell>
          <cell r="C62" t="str">
            <v>Remoção de pintura oleo ou esmalte</v>
          </cell>
          <cell r="D62" t="str">
            <v>m²</v>
          </cell>
          <cell r="E62">
            <v>3000</v>
          </cell>
          <cell r="F62">
            <v>26.1</v>
          </cell>
          <cell r="G62">
            <v>78300</v>
          </cell>
          <cell r="H62">
            <v>0</v>
          </cell>
          <cell r="I62" t="str">
            <v/>
          </cell>
          <cell r="J62" t="str">
            <v/>
          </cell>
          <cell r="K62">
            <v>3000</v>
          </cell>
          <cell r="L62">
            <v>26.1</v>
          </cell>
          <cell r="M62">
            <v>78300</v>
          </cell>
          <cell r="N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>
            <v>4</v>
          </cell>
          <cell r="B64">
            <v>0</v>
          </cell>
          <cell r="C64" t="str">
            <v>SERVIÇOS EM CONCRETO</v>
          </cell>
          <cell r="D64">
            <v>0</v>
          </cell>
          <cell r="E64">
            <v>0</v>
          </cell>
          <cell r="F64">
            <v>0</v>
          </cell>
          <cell r="G64">
            <v>137882.90000000002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137882.90000000002</v>
          </cell>
          <cell r="N64">
            <v>0</v>
          </cell>
        </row>
        <row r="65">
          <cell r="A65" t="str">
            <v>4.1</v>
          </cell>
          <cell r="B65" t="str">
            <v>96617U-SINAPI</v>
          </cell>
          <cell r="C65" t="str">
            <v>Lastro de concreto magro, aplicado em blocos de coroamento ou sapatas, espessura 3 cm; Af.08/17.</v>
          </cell>
          <cell r="D65" t="str">
            <v>m²</v>
          </cell>
          <cell r="E65">
            <v>50</v>
          </cell>
          <cell r="F65">
            <v>8.61</v>
          </cell>
          <cell r="G65">
            <v>430.5</v>
          </cell>
          <cell r="H65">
            <v>0</v>
          </cell>
          <cell r="I65" t="str">
            <v/>
          </cell>
          <cell r="J65" t="str">
            <v/>
          </cell>
          <cell r="K65">
            <v>50</v>
          </cell>
          <cell r="L65">
            <v>8.61</v>
          </cell>
          <cell r="M65">
            <v>430.5</v>
          </cell>
          <cell r="N65">
            <v>0</v>
          </cell>
        </row>
        <row r="66">
          <cell r="A66" t="str">
            <v>4.2</v>
          </cell>
          <cell r="B66" t="str">
            <v>92761UD-UFMA</v>
          </cell>
          <cell r="C66" t="str">
            <v>Armação p/1,00m³ de concreto p/estrutura convencional de pilar/arranque, viga ou parede p/edificios utilizando aço CA-50.</v>
          </cell>
          <cell r="D66" t="str">
            <v>un</v>
          </cell>
          <cell r="E66">
            <v>50</v>
          </cell>
          <cell r="F66">
            <v>442.59</v>
          </cell>
          <cell r="G66">
            <v>22129.5</v>
          </cell>
          <cell r="H66">
            <v>0</v>
          </cell>
          <cell r="I66" t="str">
            <v/>
          </cell>
          <cell r="J66" t="str">
            <v/>
          </cell>
          <cell r="K66">
            <v>50</v>
          </cell>
          <cell r="L66">
            <v>442.59</v>
          </cell>
          <cell r="M66">
            <v>22129.5</v>
          </cell>
          <cell r="N66">
            <v>0</v>
          </cell>
        </row>
        <row r="67">
          <cell r="A67" t="str">
            <v>4.3</v>
          </cell>
          <cell r="B67" t="str">
            <v>92767UD-UFMA</v>
          </cell>
          <cell r="C67" t="str">
            <v>Armação p/1,00m³ de concreto p/estrutura convencional de laje p/edificios utilizando aço CA-50.</v>
          </cell>
          <cell r="D67" t="str">
            <v>un</v>
          </cell>
          <cell r="E67">
            <v>30</v>
          </cell>
          <cell r="F67">
            <v>267.23</v>
          </cell>
          <cell r="G67">
            <v>8016.9</v>
          </cell>
          <cell r="H67">
            <v>0</v>
          </cell>
          <cell r="I67" t="str">
            <v/>
          </cell>
          <cell r="J67" t="str">
            <v/>
          </cell>
          <cell r="K67">
            <v>30</v>
          </cell>
          <cell r="L67">
            <v>267.23</v>
          </cell>
          <cell r="M67">
            <v>8016.9</v>
          </cell>
          <cell r="N67">
            <v>0</v>
          </cell>
        </row>
        <row r="68">
          <cell r="A68" t="str">
            <v>4.4</v>
          </cell>
          <cell r="B68" t="str">
            <v>96545UD-UFMA</v>
          </cell>
          <cell r="C68" t="str">
            <v>Armação p/1,00m³ de concreto p/estrutura convencional de bloco, viga baldrame e sapatas p/edificios utilizando aço CA-50.</v>
          </cell>
          <cell r="D68" t="str">
            <v>un</v>
          </cell>
          <cell r="E68">
            <v>30</v>
          </cell>
          <cell r="F68">
            <v>498.11</v>
          </cell>
          <cell r="G68">
            <v>14943.3</v>
          </cell>
          <cell r="H68">
            <v>0</v>
          </cell>
          <cell r="I68" t="str">
            <v/>
          </cell>
          <cell r="J68" t="str">
            <v/>
          </cell>
          <cell r="K68">
            <v>30</v>
          </cell>
          <cell r="L68">
            <v>498.11</v>
          </cell>
          <cell r="M68">
            <v>14943.3</v>
          </cell>
          <cell r="N68">
            <v>0</v>
          </cell>
        </row>
        <row r="69">
          <cell r="A69" t="str">
            <v>4.5</v>
          </cell>
          <cell r="B69" t="str">
            <v>96534U-SINAPI</v>
          </cell>
          <cell r="C69" t="str">
            <v>Fabricação, montagem e desmontagem de fôrma p/bloco de coroamento, em madeira serrada, espes. 25 mm, 4 utilizações; Af.06/17.</v>
          </cell>
          <cell r="D69" t="str">
            <v>m²</v>
          </cell>
          <cell r="E69">
            <v>200</v>
          </cell>
          <cell r="F69">
            <v>42.44</v>
          </cell>
          <cell r="G69">
            <v>8488</v>
          </cell>
          <cell r="H69">
            <v>0</v>
          </cell>
          <cell r="I69" t="str">
            <v/>
          </cell>
          <cell r="J69" t="str">
            <v/>
          </cell>
          <cell r="K69">
            <v>200</v>
          </cell>
          <cell r="L69">
            <v>42.44</v>
          </cell>
          <cell r="M69">
            <v>8488</v>
          </cell>
          <cell r="N69">
            <v>0</v>
          </cell>
        </row>
        <row r="70">
          <cell r="A70" t="str">
            <v>4.6</v>
          </cell>
          <cell r="B70" t="str">
            <v xml:space="preserve">92422U-SINAPI </v>
          </cell>
          <cell r="C70" t="str">
            <v>Montagem e desmontagem de fôrma de pilares retangulares e estruturas similares c/área média das seções menor ou igual a 0,25 m², pé-direito simples, em chapa de madeira compensada resinada, seis utilizações; Af.12/15.</v>
          </cell>
          <cell r="D70" t="str">
            <v>m²</v>
          </cell>
          <cell r="E70">
            <v>500</v>
          </cell>
          <cell r="F70">
            <v>33.79</v>
          </cell>
          <cell r="G70">
            <v>16895</v>
          </cell>
          <cell r="H70">
            <v>0</v>
          </cell>
          <cell r="I70" t="str">
            <v/>
          </cell>
          <cell r="J70" t="str">
            <v/>
          </cell>
          <cell r="K70">
            <v>500</v>
          </cell>
          <cell r="L70">
            <v>33.79</v>
          </cell>
          <cell r="M70">
            <v>16895</v>
          </cell>
          <cell r="N70">
            <v>0</v>
          </cell>
        </row>
        <row r="71">
          <cell r="A71" t="str">
            <v>4.7</v>
          </cell>
          <cell r="B71" t="str">
            <v>92456U-SINAPI</v>
          </cell>
          <cell r="C71" t="str">
            <v>Montagem e desmontagem de fôrma de viga, escoramento metálico, pé-direito simples, em chapa de madeira resinada, quatro utilizações; Af.12/15.</v>
          </cell>
          <cell r="D71" t="str">
            <v>m²</v>
          </cell>
          <cell r="E71">
            <v>200</v>
          </cell>
          <cell r="F71">
            <v>58.43</v>
          </cell>
          <cell r="G71">
            <v>11686</v>
          </cell>
          <cell r="H71">
            <v>0</v>
          </cell>
          <cell r="I71" t="str">
            <v/>
          </cell>
          <cell r="J71" t="str">
            <v/>
          </cell>
          <cell r="K71">
            <v>200</v>
          </cell>
          <cell r="L71">
            <v>58.43</v>
          </cell>
          <cell r="M71">
            <v>11686</v>
          </cell>
          <cell r="N71">
            <v>0</v>
          </cell>
        </row>
        <row r="72">
          <cell r="A72" t="str">
            <v>4.8</v>
          </cell>
          <cell r="B72" t="str">
            <v>92486U-SINAPI</v>
          </cell>
          <cell r="C72" t="str">
            <v>Montagem e desmontagem de fôrma p/laje maciça c/área média maior que 20 m², pé-direito simples, em madeira serrada, quatro utilizações; Af. 12/15.</v>
          </cell>
          <cell r="D72" t="str">
            <v>m²</v>
          </cell>
          <cell r="E72">
            <v>300</v>
          </cell>
          <cell r="F72">
            <v>71.989999999999995</v>
          </cell>
          <cell r="G72">
            <v>21597</v>
          </cell>
          <cell r="H72">
            <v>0</v>
          </cell>
          <cell r="I72" t="str">
            <v/>
          </cell>
          <cell r="J72" t="str">
            <v/>
          </cell>
          <cell r="K72">
            <v>300</v>
          </cell>
          <cell r="L72">
            <v>71.989999999999995</v>
          </cell>
          <cell r="M72">
            <v>21597</v>
          </cell>
          <cell r="N72">
            <v>0</v>
          </cell>
        </row>
        <row r="73">
          <cell r="A73" t="str">
            <v>4.9</v>
          </cell>
          <cell r="B73" t="str">
            <v>94972U-SINAPI</v>
          </cell>
          <cell r="C73" t="str">
            <v>Concreto fck 30 MPa., traço 1:2,1:2,5 (cimento/ areia média/ brita 1), preparo mecânico em betoneira 600 l; Af. 07/16.</v>
          </cell>
          <cell r="D73" t="str">
            <v>m³</v>
          </cell>
          <cell r="E73">
            <v>110</v>
          </cell>
          <cell r="F73">
            <v>184.69</v>
          </cell>
          <cell r="G73">
            <v>20315.900000000001</v>
          </cell>
          <cell r="H73">
            <v>0</v>
          </cell>
          <cell r="I73" t="str">
            <v/>
          </cell>
          <cell r="J73" t="str">
            <v/>
          </cell>
          <cell r="K73">
            <v>110</v>
          </cell>
          <cell r="L73">
            <v>184.69</v>
          </cell>
          <cell r="M73">
            <v>20315.900000000001</v>
          </cell>
          <cell r="N73">
            <v>0</v>
          </cell>
        </row>
        <row r="74">
          <cell r="A74" t="str">
            <v>4.10</v>
          </cell>
          <cell r="B74" t="str">
            <v>74157/4U-SINAPI</v>
          </cell>
          <cell r="C74" t="str">
            <v>Lançamento/aplicação manual de concreto em fundações.</v>
          </cell>
          <cell r="D74" t="str">
            <v>m³</v>
          </cell>
          <cell r="E74">
            <v>30</v>
          </cell>
          <cell r="F74">
            <v>85.92</v>
          </cell>
          <cell r="G74">
            <v>2577.6</v>
          </cell>
          <cell r="H74">
            <v>0</v>
          </cell>
          <cell r="I74" t="str">
            <v/>
          </cell>
          <cell r="J74" t="str">
            <v/>
          </cell>
          <cell r="K74">
            <v>30</v>
          </cell>
          <cell r="L74">
            <v>85.92</v>
          </cell>
          <cell r="M74">
            <v>2577.6</v>
          </cell>
          <cell r="N74">
            <v>0</v>
          </cell>
        </row>
        <row r="75">
          <cell r="A75" t="str">
            <v>4.11</v>
          </cell>
          <cell r="B75" t="str">
            <v>92873U-SINAPI</v>
          </cell>
          <cell r="C75" t="str">
            <v>Lançamento c/uso de baldes, adensamento e acabamento de concreto em estruturas; Af. 12/15.</v>
          </cell>
          <cell r="D75" t="str">
            <v>m³</v>
          </cell>
          <cell r="E75">
            <v>80</v>
          </cell>
          <cell r="F75">
            <v>135.04</v>
          </cell>
          <cell r="G75">
            <v>10803.2</v>
          </cell>
          <cell r="H75">
            <v>0</v>
          </cell>
          <cell r="I75" t="str">
            <v/>
          </cell>
          <cell r="J75" t="str">
            <v/>
          </cell>
          <cell r="K75">
            <v>80</v>
          </cell>
          <cell r="L75">
            <v>135.04</v>
          </cell>
          <cell r="M75">
            <v>10803.2</v>
          </cell>
          <cell r="N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A77" t="str">
            <v>5.</v>
          </cell>
          <cell r="B77">
            <v>0</v>
          </cell>
          <cell r="C77" t="str">
            <v>ESTRUTURA METÁLICA</v>
          </cell>
          <cell r="D77">
            <v>0</v>
          </cell>
          <cell r="E77">
            <v>0</v>
          </cell>
          <cell r="F77">
            <v>0</v>
          </cell>
          <cell r="G77">
            <v>132255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132255</v>
          </cell>
          <cell r="N77">
            <v>0</v>
          </cell>
        </row>
        <row r="78">
          <cell r="A78" t="str">
            <v>5.1</v>
          </cell>
          <cell r="B78" t="str">
            <v>9040101-UFMA</v>
          </cell>
          <cell r="C78" t="str">
            <v>Fabricação e montagem de estrutura metálica</v>
          </cell>
          <cell r="D78" t="str">
            <v>kg</v>
          </cell>
          <cell r="E78">
            <v>20000</v>
          </cell>
          <cell r="F78">
            <v>5.22</v>
          </cell>
          <cell r="G78">
            <v>104400</v>
          </cell>
          <cell r="H78">
            <v>0</v>
          </cell>
          <cell r="I78" t="str">
            <v/>
          </cell>
          <cell r="J78" t="str">
            <v/>
          </cell>
          <cell r="K78">
            <v>20000</v>
          </cell>
          <cell r="L78">
            <v>5.22</v>
          </cell>
          <cell r="M78">
            <v>104400</v>
          </cell>
          <cell r="N78">
            <v>0</v>
          </cell>
        </row>
        <row r="79">
          <cell r="A79" t="str">
            <v>5.2</v>
          </cell>
          <cell r="B79" t="str">
            <v>9040103-UFMA</v>
          </cell>
          <cell r="C79" t="str">
            <v>Fabricação e montagem de estrutura metálica em tubo galvanizado 1.1/2'' (40mm), espes. 3,25mm.</v>
          </cell>
          <cell r="D79" t="str">
            <v>kg</v>
          </cell>
          <cell r="E79">
            <v>1000</v>
          </cell>
          <cell r="F79">
            <v>6</v>
          </cell>
          <cell r="G79">
            <v>6000</v>
          </cell>
          <cell r="H79">
            <v>0</v>
          </cell>
          <cell r="I79" t="str">
            <v/>
          </cell>
          <cell r="J79" t="str">
            <v/>
          </cell>
          <cell r="K79">
            <v>1000</v>
          </cell>
          <cell r="L79">
            <v>6</v>
          </cell>
          <cell r="M79">
            <v>6000</v>
          </cell>
          <cell r="N79">
            <v>0</v>
          </cell>
        </row>
        <row r="80">
          <cell r="A80" t="str">
            <v>5.3</v>
          </cell>
          <cell r="B80" t="str">
            <v>72110UD-UFMA</v>
          </cell>
          <cell r="C80" t="str">
            <v>Estrutura metalica em tesouras ou trelicas, vao livre de 12m, fornecimento e montagem, nao sendo considerados os fechamentos metalicos, as colunas, os servicos gerais em alvenaria e concreto, as telhas de cobertura e a pintura de acabamento</v>
          </cell>
          <cell r="D80" t="str">
            <v>m²</v>
          </cell>
          <cell r="E80">
            <v>500</v>
          </cell>
          <cell r="F80">
            <v>43.71</v>
          </cell>
          <cell r="G80">
            <v>21855</v>
          </cell>
          <cell r="H80">
            <v>0</v>
          </cell>
          <cell r="I80" t="str">
            <v/>
          </cell>
          <cell r="J80" t="str">
            <v/>
          </cell>
          <cell r="K80">
            <v>500</v>
          </cell>
          <cell r="L80">
            <v>43.71</v>
          </cell>
          <cell r="M80">
            <v>21855</v>
          </cell>
          <cell r="N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6</v>
          </cell>
          <cell r="B82">
            <v>0</v>
          </cell>
          <cell r="C82" t="str">
            <v>ALVENARIA E DIVISÓRIAS</v>
          </cell>
          <cell r="D82">
            <v>0</v>
          </cell>
          <cell r="E82">
            <v>0</v>
          </cell>
          <cell r="F82">
            <v>0</v>
          </cell>
          <cell r="G82">
            <v>50017.4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50017.4</v>
          </cell>
          <cell r="N82">
            <v>0</v>
          </cell>
        </row>
        <row r="83">
          <cell r="A83" t="str">
            <v>6.1</v>
          </cell>
          <cell r="B83" t="str">
            <v>10010102-UFMA</v>
          </cell>
          <cell r="C83" t="str">
            <v>Alvenaria de bloco ceramico seis furos (9x14x19)cm esp. 9cm, c/junta 20mm, assente c/argamassa de cimento e areia (1:5), preparo mecanico.</v>
          </cell>
          <cell r="D83" t="str">
            <v>m²</v>
          </cell>
          <cell r="E83">
            <v>600</v>
          </cell>
          <cell r="F83">
            <v>33.659999999999997</v>
          </cell>
          <cell r="G83">
            <v>20196</v>
          </cell>
          <cell r="H83">
            <v>0</v>
          </cell>
          <cell r="I83" t="str">
            <v/>
          </cell>
          <cell r="J83" t="str">
            <v/>
          </cell>
          <cell r="K83">
            <v>600</v>
          </cell>
          <cell r="L83">
            <v>33.659999999999997</v>
          </cell>
          <cell r="M83">
            <v>20196</v>
          </cell>
          <cell r="N83">
            <v>0</v>
          </cell>
        </row>
        <row r="84">
          <cell r="A84" t="str">
            <v>6.2</v>
          </cell>
          <cell r="B84" t="str">
            <v xml:space="preserve">10010203.1-UFMA </v>
          </cell>
          <cell r="C84" t="str">
            <v>Alvenaria de bloco de concreto estrutural (14X19X39) cm, esp. 14 cm, c/junta de 20mm, assente c/ argamassa de cimento e areia (1:4), preparo mecanico.</v>
          </cell>
          <cell r="D84" t="str">
            <v>m²</v>
          </cell>
          <cell r="E84">
            <v>50</v>
          </cell>
          <cell r="F84">
            <v>49.25</v>
          </cell>
          <cell r="G84">
            <v>2462.5</v>
          </cell>
          <cell r="H84">
            <v>0</v>
          </cell>
          <cell r="I84" t="str">
            <v/>
          </cell>
          <cell r="J84" t="str">
            <v/>
          </cell>
          <cell r="K84">
            <v>50</v>
          </cell>
          <cell r="L84">
            <v>49.25</v>
          </cell>
          <cell r="M84">
            <v>2462.5</v>
          </cell>
          <cell r="N84">
            <v>0</v>
          </cell>
        </row>
        <row r="85">
          <cell r="A85" t="str">
            <v>6.3</v>
          </cell>
          <cell r="B85" t="str">
            <v>10010205-UFMA</v>
          </cell>
          <cell r="C85" t="str">
            <v>Alvenaria de bloco vazado de concreto - Padrão UFMA, (15X20X20)cm, assente c/argamassa de cimento e areia (1:4), preparo mecanico. formando junta de 20mm, c/acabamento boleado.</v>
          </cell>
          <cell r="D85" t="str">
            <v>m²</v>
          </cell>
          <cell r="E85">
            <v>50</v>
          </cell>
          <cell r="F85">
            <v>47.92</v>
          </cell>
          <cell r="G85">
            <v>2396</v>
          </cell>
          <cell r="H85">
            <v>0</v>
          </cell>
          <cell r="I85" t="str">
            <v/>
          </cell>
          <cell r="J85" t="str">
            <v/>
          </cell>
          <cell r="K85">
            <v>50</v>
          </cell>
          <cell r="L85">
            <v>47.92</v>
          </cell>
          <cell r="M85">
            <v>2396</v>
          </cell>
          <cell r="N85">
            <v>0</v>
          </cell>
        </row>
        <row r="86">
          <cell r="A86" t="str">
            <v>6.4</v>
          </cell>
          <cell r="B86" t="str">
            <v>73937/3U-SINAPI</v>
          </cell>
          <cell r="C86" t="str">
            <v>Cobogó de concreto (elemento vazado), (7x50x50)cm, assente c/argamassa de cimento e areia (1:3), preparo mecânico.</v>
          </cell>
          <cell r="D86" t="str">
            <v>m²</v>
          </cell>
          <cell r="E86">
            <v>50</v>
          </cell>
          <cell r="F86">
            <v>77.11</v>
          </cell>
          <cell r="G86">
            <v>3855.5</v>
          </cell>
          <cell r="H86">
            <v>0</v>
          </cell>
          <cell r="I86" t="str">
            <v/>
          </cell>
          <cell r="J86" t="str">
            <v/>
          </cell>
          <cell r="K86">
            <v>50</v>
          </cell>
          <cell r="L86">
            <v>77.11</v>
          </cell>
          <cell r="M86">
            <v>3855.5</v>
          </cell>
          <cell r="N86">
            <v>0</v>
          </cell>
        </row>
        <row r="87">
          <cell r="A87" t="str">
            <v>6.5</v>
          </cell>
          <cell r="B87" t="str">
            <v>79627U-SINAPI</v>
          </cell>
          <cell r="C87" t="str">
            <v>Divisória em granito esp. 3,00cm, faces polidas (branco/cinza andorinha/corumba), assente c/argamassa  de cimento e areia (1:4), arremate em cimento branco,s/ferragens.</v>
          </cell>
          <cell r="D87" t="str">
            <v>m²</v>
          </cell>
          <cell r="E87">
            <v>60</v>
          </cell>
          <cell r="F87">
            <v>351.79</v>
          </cell>
          <cell r="G87">
            <v>21107.4</v>
          </cell>
          <cell r="H87">
            <v>0</v>
          </cell>
          <cell r="I87" t="str">
            <v/>
          </cell>
          <cell r="J87" t="str">
            <v/>
          </cell>
          <cell r="K87">
            <v>60</v>
          </cell>
          <cell r="L87">
            <v>351.79</v>
          </cell>
          <cell r="M87">
            <v>21107.4</v>
          </cell>
          <cell r="N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7</v>
          </cell>
          <cell r="B89">
            <v>0</v>
          </cell>
          <cell r="C89" t="str">
            <v>COBERTURA</v>
          </cell>
          <cell r="D89">
            <v>0</v>
          </cell>
          <cell r="E89">
            <v>0</v>
          </cell>
          <cell r="F89">
            <v>0</v>
          </cell>
          <cell r="G89">
            <v>354203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354203</v>
          </cell>
          <cell r="N89">
            <v>0</v>
          </cell>
        </row>
        <row r="90">
          <cell r="A90" t="str">
            <v>7.1</v>
          </cell>
          <cell r="B90" t="str">
            <v>92542U-SINAPI</v>
          </cell>
          <cell r="C90" t="str">
            <v>Trama de madeira composta por ripas, caibros e terças p/cobertura cerâmica c/mais de duas águas, incluso transporte vertical; Af. 12/15.</v>
          </cell>
          <cell r="D90" t="str">
            <v>m²</v>
          </cell>
          <cell r="E90">
            <v>1000</v>
          </cell>
          <cell r="F90">
            <v>42.11</v>
          </cell>
          <cell r="G90">
            <v>42110</v>
          </cell>
          <cell r="H90">
            <v>0</v>
          </cell>
          <cell r="I90" t="str">
            <v/>
          </cell>
          <cell r="J90" t="str">
            <v/>
          </cell>
          <cell r="K90">
            <v>1000</v>
          </cell>
          <cell r="L90">
            <v>42.11</v>
          </cell>
          <cell r="M90">
            <v>42110</v>
          </cell>
          <cell r="N90">
            <v>0</v>
          </cell>
        </row>
        <row r="91">
          <cell r="A91" t="str">
            <v>7.2</v>
          </cell>
          <cell r="B91" t="str">
            <v>84679UD-UFMA</v>
          </cell>
          <cell r="C91" t="str">
            <v>Pintura imunizante para madeira utilizando óleo   diesel queimado, duas demaos.</v>
          </cell>
          <cell r="D91" t="str">
            <v>m²</v>
          </cell>
          <cell r="E91">
            <v>5000</v>
          </cell>
          <cell r="F91">
            <v>6.38</v>
          </cell>
          <cell r="G91">
            <v>31900</v>
          </cell>
          <cell r="H91">
            <v>0</v>
          </cell>
          <cell r="I91" t="str">
            <v/>
          </cell>
          <cell r="J91" t="str">
            <v/>
          </cell>
          <cell r="K91">
            <v>5000</v>
          </cell>
          <cell r="L91">
            <v>6.38</v>
          </cell>
          <cell r="M91">
            <v>31900</v>
          </cell>
          <cell r="N91">
            <v>0</v>
          </cell>
        </row>
        <row r="92">
          <cell r="A92" t="str">
            <v>7.3</v>
          </cell>
          <cell r="B92" t="str">
            <v>94204U-SINAPI</v>
          </cell>
          <cell r="C92" t="str">
            <v>Telhamento c/telha cerâmica capa-canal, tipo colonial, mais de 2 águas, incluso transporte vertical; Af. 06/16.</v>
          </cell>
          <cell r="D92" t="str">
            <v>m²</v>
          </cell>
          <cell r="E92">
            <v>2000</v>
          </cell>
          <cell r="F92">
            <v>21.6</v>
          </cell>
          <cell r="G92">
            <v>43200</v>
          </cell>
          <cell r="H92">
            <v>0</v>
          </cell>
          <cell r="I92" t="str">
            <v/>
          </cell>
          <cell r="J92" t="str">
            <v/>
          </cell>
          <cell r="K92">
            <v>2000</v>
          </cell>
          <cell r="L92">
            <v>21.6</v>
          </cell>
          <cell r="M92">
            <v>43200</v>
          </cell>
          <cell r="N92">
            <v>0</v>
          </cell>
        </row>
        <row r="93">
          <cell r="A93" t="str">
            <v>7.4</v>
          </cell>
          <cell r="B93" t="str">
            <v>94210U-SINAPI</v>
          </cell>
          <cell r="C93" t="str">
            <v>Telhamento c/telha ondulada de fibrocimento espes.   6 mm, c/recobrimento lateral 1/4 de onda, p/telhado c/inclinação máxima 10°, até duas águas, incluso içamento; Af. 06/16.</v>
          </cell>
          <cell r="D93" t="str">
            <v>m²</v>
          </cell>
          <cell r="E93">
            <v>2000</v>
          </cell>
          <cell r="F93">
            <v>22.2</v>
          </cell>
          <cell r="G93">
            <v>44400</v>
          </cell>
          <cell r="H93">
            <v>0</v>
          </cell>
          <cell r="I93" t="str">
            <v/>
          </cell>
          <cell r="J93" t="str">
            <v/>
          </cell>
          <cell r="K93">
            <v>2000</v>
          </cell>
          <cell r="L93">
            <v>22.2</v>
          </cell>
          <cell r="M93">
            <v>44400</v>
          </cell>
          <cell r="N93">
            <v>0</v>
          </cell>
        </row>
        <row r="94">
          <cell r="A94" t="str">
            <v>7.5</v>
          </cell>
          <cell r="B94" t="str">
            <v>94213U-SINAPI</v>
          </cell>
          <cell r="C94" t="str">
            <v>Telhamento c/telha de aço/alumínio espes. 0,5 mm, até duas águas, incluso içamento; Af. 06/16.</v>
          </cell>
          <cell r="D94" t="str">
            <v>m²</v>
          </cell>
          <cell r="E94">
            <v>2000</v>
          </cell>
          <cell r="F94">
            <v>25.23</v>
          </cell>
          <cell r="G94">
            <v>50460</v>
          </cell>
          <cell r="H94">
            <v>0</v>
          </cell>
          <cell r="I94" t="str">
            <v/>
          </cell>
          <cell r="J94" t="str">
            <v/>
          </cell>
          <cell r="K94">
            <v>2000</v>
          </cell>
          <cell r="L94">
            <v>25.23</v>
          </cell>
          <cell r="M94">
            <v>50460</v>
          </cell>
          <cell r="N94">
            <v>0</v>
          </cell>
        </row>
        <row r="95">
          <cell r="A95" t="str">
            <v>7.6</v>
          </cell>
          <cell r="B95" t="str">
            <v>94213U.D1-UFMA</v>
          </cell>
          <cell r="C95" t="str">
            <v>Telhamento c/telha de aço/alumínio espes. 0,5 mm, até duas águas, incluso içamento, sem fornecimento da telha.</v>
          </cell>
          <cell r="D95" t="str">
            <v>m²</v>
          </cell>
          <cell r="E95">
            <v>1000</v>
          </cell>
          <cell r="F95">
            <v>6.38</v>
          </cell>
          <cell r="G95">
            <v>6380</v>
          </cell>
          <cell r="H95">
            <v>0</v>
          </cell>
          <cell r="I95" t="str">
            <v/>
          </cell>
          <cell r="J95" t="str">
            <v/>
          </cell>
          <cell r="K95">
            <v>1000</v>
          </cell>
          <cell r="L95">
            <v>6.38</v>
          </cell>
          <cell r="M95">
            <v>6380</v>
          </cell>
          <cell r="N95">
            <v>0</v>
          </cell>
        </row>
        <row r="96">
          <cell r="A96" t="str">
            <v>7.7</v>
          </cell>
          <cell r="B96" t="str">
            <v>94213U.D2-UFMA</v>
          </cell>
          <cell r="C96" t="str">
            <v>Telhamento c/telha ondulada de alumínio, altura 18mm, espes. 0,5 mm p/cobertura das passarelas.</v>
          </cell>
          <cell r="D96" t="str">
            <v>m²</v>
          </cell>
          <cell r="E96">
            <v>2000</v>
          </cell>
          <cell r="F96">
            <v>27.67</v>
          </cell>
          <cell r="G96">
            <v>55340</v>
          </cell>
          <cell r="H96">
            <v>0</v>
          </cell>
          <cell r="I96" t="str">
            <v/>
          </cell>
          <cell r="J96" t="str">
            <v/>
          </cell>
          <cell r="K96">
            <v>2000</v>
          </cell>
          <cell r="L96">
            <v>27.67</v>
          </cell>
          <cell r="M96">
            <v>55340</v>
          </cell>
          <cell r="N96">
            <v>0</v>
          </cell>
        </row>
        <row r="97">
          <cell r="A97" t="str">
            <v>7.9</v>
          </cell>
          <cell r="B97" t="str">
            <v>11040202.1-UFMA</v>
          </cell>
          <cell r="C97" t="str">
            <v>Pingadeira de concreto aparente, 20 MPa, (0,25 x 0,05)m, moldada in loco, incluindo forma e armação.</v>
          </cell>
          <cell r="D97" t="str">
            <v>m</v>
          </cell>
          <cell r="E97">
            <v>250</v>
          </cell>
          <cell r="F97">
            <v>32.380000000000003</v>
          </cell>
          <cell r="G97">
            <v>8095</v>
          </cell>
          <cell r="H97">
            <v>0</v>
          </cell>
          <cell r="I97" t="str">
            <v/>
          </cell>
          <cell r="J97" t="str">
            <v/>
          </cell>
          <cell r="K97">
            <v>250</v>
          </cell>
          <cell r="L97">
            <v>32.380000000000003</v>
          </cell>
          <cell r="M97">
            <v>8095</v>
          </cell>
          <cell r="N97">
            <v>0</v>
          </cell>
        </row>
        <row r="98">
          <cell r="A98" t="str">
            <v>7.10</v>
          </cell>
          <cell r="B98" t="str">
            <v>11040202.2-UFMA</v>
          </cell>
          <cell r="C98" t="str">
            <v>Pingadeira de concreto aparente, 20 MPa, (0,35 x 0,05)m, moldada in loco, incluindo forma e armação.</v>
          </cell>
          <cell r="D98" t="str">
            <v>m</v>
          </cell>
          <cell r="E98">
            <v>250</v>
          </cell>
          <cell r="F98">
            <v>42.7</v>
          </cell>
          <cell r="G98">
            <v>10675</v>
          </cell>
          <cell r="H98">
            <v>0</v>
          </cell>
          <cell r="I98" t="str">
            <v/>
          </cell>
          <cell r="J98" t="str">
            <v/>
          </cell>
          <cell r="K98">
            <v>250</v>
          </cell>
          <cell r="L98">
            <v>42.7</v>
          </cell>
          <cell r="M98">
            <v>10675</v>
          </cell>
          <cell r="N98">
            <v>0</v>
          </cell>
        </row>
        <row r="99">
          <cell r="A99" t="str">
            <v>7.11</v>
          </cell>
          <cell r="B99" t="str">
            <v>100435U-SINAPI</v>
          </cell>
          <cell r="C99" t="str">
            <v>Rufo em fibrocimento p/telha ondulada esp. 6 mm, aba de 26 cm, incluso transporte vertical, exceto contrarrufo.</v>
          </cell>
          <cell r="D99" t="str">
            <v>m</v>
          </cell>
          <cell r="E99">
            <v>500</v>
          </cell>
          <cell r="F99">
            <v>4.2699999999999996</v>
          </cell>
          <cell r="G99">
            <v>2135</v>
          </cell>
          <cell r="H99">
            <v>0</v>
          </cell>
          <cell r="I99" t="str">
            <v/>
          </cell>
          <cell r="J99" t="str">
            <v/>
          </cell>
          <cell r="K99">
            <v>500</v>
          </cell>
          <cell r="L99">
            <v>4.2699999999999996</v>
          </cell>
          <cell r="M99">
            <v>2135</v>
          </cell>
          <cell r="N99">
            <v>0</v>
          </cell>
        </row>
        <row r="100">
          <cell r="A100" t="str">
            <v>7.12</v>
          </cell>
          <cell r="B100" t="str">
            <v>11040201.1-UFMA</v>
          </cell>
          <cell r="C100" t="str">
            <v>Rufo de concreto aparente, 20 MPa, (0,25 x 0,05) m moldado in loco, incluindo forma e armação.</v>
          </cell>
          <cell r="D100" t="str">
            <v>m</v>
          </cell>
          <cell r="E100">
            <v>250</v>
          </cell>
          <cell r="F100">
            <v>32.380000000000003</v>
          </cell>
          <cell r="G100">
            <v>8095</v>
          </cell>
          <cell r="H100">
            <v>0</v>
          </cell>
          <cell r="I100" t="str">
            <v/>
          </cell>
          <cell r="J100" t="str">
            <v/>
          </cell>
          <cell r="K100">
            <v>250</v>
          </cell>
          <cell r="L100">
            <v>32.380000000000003</v>
          </cell>
          <cell r="M100">
            <v>8095</v>
          </cell>
          <cell r="N100">
            <v>0</v>
          </cell>
        </row>
        <row r="101">
          <cell r="A101" t="str">
            <v>7.13</v>
          </cell>
          <cell r="B101" t="str">
            <v>11040201.3-UFMA</v>
          </cell>
          <cell r="C101" t="str">
            <v>Rufo de concreto aparente, 20 MPa, (0,40 x 0,05) m moldado in loco, incluindo forma e armação.</v>
          </cell>
          <cell r="D101" t="str">
            <v>m</v>
          </cell>
          <cell r="E101">
            <v>250</v>
          </cell>
          <cell r="F101">
            <v>47.93</v>
          </cell>
          <cell r="G101">
            <v>11982.5</v>
          </cell>
          <cell r="H101">
            <v>0</v>
          </cell>
          <cell r="I101" t="str">
            <v/>
          </cell>
          <cell r="J101" t="str">
            <v/>
          </cell>
          <cell r="K101">
            <v>250</v>
          </cell>
          <cell r="L101">
            <v>47.93</v>
          </cell>
          <cell r="M101">
            <v>11982.5</v>
          </cell>
          <cell r="N101">
            <v>0</v>
          </cell>
        </row>
        <row r="102">
          <cell r="A102" t="str">
            <v>7.14</v>
          </cell>
          <cell r="B102" t="str">
            <v>94221UD-UFMA</v>
          </cell>
          <cell r="C102" t="str">
            <v>Cumeeira p/telha cerâmica emboçada c/argamassa de cimento e areia 1:4, em telhados até 2 águas, incluso transporte vertical; Af. 06/2016.</v>
          </cell>
          <cell r="D102" t="str">
            <v>m</v>
          </cell>
          <cell r="E102">
            <v>500</v>
          </cell>
          <cell r="F102">
            <v>11.04</v>
          </cell>
          <cell r="G102">
            <v>5520</v>
          </cell>
          <cell r="H102">
            <v>0</v>
          </cell>
          <cell r="I102" t="str">
            <v/>
          </cell>
          <cell r="J102" t="str">
            <v/>
          </cell>
          <cell r="K102">
            <v>500</v>
          </cell>
          <cell r="L102">
            <v>11.04</v>
          </cell>
          <cell r="M102">
            <v>5520</v>
          </cell>
          <cell r="N102">
            <v>0</v>
          </cell>
        </row>
        <row r="103">
          <cell r="A103" t="str">
            <v>7.15</v>
          </cell>
          <cell r="B103" t="str">
            <v>94223U-SINAPI</v>
          </cell>
          <cell r="C103" t="str">
            <v>Cumeeira p/telha de fibrocimento ondulada espes.      6 mm, incluso acessórios de fixação e içamento;     Af. 06/16.</v>
          </cell>
          <cell r="D103" t="str">
            <v>m</v>
          </cell>
          <cell r="E103">
            <v>500</v>
          </cell>
          <cell r="F103">
            <v>26.37</v>
          </cell>
          <cell r="G103">
            <v>13185</v>
          </cell>
          <cell r="H103">
            <v>0</v>
          </cell>
          <cell r="I103" t="str">
            <v/>
          </cell>
          <cell r="J103" t="str">
            <v/>
          </cell>
          <cell r="K103">
            <v>500</v>
          </cell>
          <cell r="L103">
            <v>26.37</v>
          </cell>
          <cell r="M103">
            <v>13185</v>
          </cell>
          <cell r="N103">
            <v>0</v>
          </cell>
        </row>
        <row r="104">
          <cell r="A104" t="str">
            <v>7.16</v>
          </cell>
          <cell r="B104" t="str">
            <v>94226U-SINAPI</v>
          </cell>
          <cell r="C104" t="str">
            <v>Subcobertura c/manta plástica revestida por película de alumino, incluso transporte vertical; Af.07/19.</v>
          </cell>
          <cell r="D104" t="str">
            <v>m²</v>
          </cell>
          <cell r="E104">
            <v>300</v>
          </cell>
          <cell r="F104">
            <v>9.16</v>
          </cell>
          <cell r="G104">
            <v>2748</v>
          </cell>
          <cell r="H104">
            <v>0</v>
          </cell>
          <cell r="I104" t="str">
            <v/>
          </cell>
          <cell r="J104" t="str">
            <v/>
          </cell>
          <cell r="K104">
            <v>300</v>
          </cell>
          <cell r="L104">
            <v>9.16</v>
          </cell>
          <cell r="M104">
            <v>2748</v>
          </cell>
          <cell r="N104">
            <v>0</v>
          </cell>
        </row>
        <row r="105">
          <cell r="A105" t="str">
            <v>7.17</v>
          </cell>
          <cell r="B105" t="str">
            <v>94227U.D2-UFMA</v>
          </cell>
          <cell r="C105" t="str">
            <v>Calha em chapa de alumínio espes.0,8mm; larg. 1,00m; incluso transporte vertical.</v>
          </cell>
          <cell r="D105" t="str">
            <v>m</v>
          </cell>
          <cell r="E105">
            <v>150</v>
          </cell>
          <cell r="F105">
            <v>119.85</v>
          </cell>
          <cell r="G105">
            <v>17977.5</v>
          </cell>
          <cell r="H105">
            <v>0</v>
          </cell>
          <cell r="I105" t="str">
            <v/>
          </cell>
          <cell r="J105" t="str">
            <v/>
          </cell>
          <cell r="K105">
            <v>150</v>
          </cell>
          <cell r="L105">
            <v>119.85</v>
          </cell>
          <cell r="M105">
            <v>17977.5</v>
          </cell>
          <cell r="N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8</v>
          </cell>
          <cell r="B107">
            <v>0</v>
          </cell>
          <cell r="C107" t="str">
            <v>ESQUADRIAS</v>
          </cell>
          <cell r="D107">
            <v>0</v>
          </cell>
          <cell r="E107">
            <v>0</v>
          </cell>
          <cell r="F107">
            <v>0</v>
          </cell>
          <cell r="G107">
            <v>490971.8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490971.8</v>
          </cell>
          <cell r="N107">
            <v>0</v>
          </cell>
        </row>
        <row r="108">
          <cell r="A108" t="str">
            <v>8.1</v>
          </cell>
          <cell r="B108" t="str">
            <v>12010103.1-UFMA</v>
          </cell>
          <cell r="C108" t="str">
            <v>Porta de madeira maciça tipo mexicana (0,60X2,10) m; caixa (14x3)cm; alizar (5x1)cm; dobradiças de latão polido c/anel (4x3); parafusos de latão e fechadura interna de cilindro c/ maçaneta tipo alavanca.</v>
          </cell>
          <cell r="D108" t="str">
            <v>un</v>
          </cell>
          <cell r="E108">
            <v>20</v>
          </cell>
          <cell r="F108">
            <v>644.16999999999996</v>
          </cell>
          <cell r="G108">
            <v>12883.4</v>
          </cell>
          <cell r="H108">
            <v>0</v>
          </cell>
          <cell r="I108" t="str">
            <v/>
          </cell>
          <cell r="J108" t="str">
            <v/>
          </cell>
          <cell r="K108">
            <v>20</v>
          </cell>
          <cell r="L108">
            <v>644.16999999999996</v>
          </cell>
          <cell r="M108">
            <v>12883.4</v>
          </cell>
          <cell r="N108">
            <v>0</v>
          </cell>
        </row>
        <row r="109">
          <cell r="A109" t="str">
            <v>8.2</v>
          </cell>
          <cell r="B109" t="str">
            <v>12010103.2-UFMA</v>
          </cell>
          <cell r="C109" t="str">
            <v>Porta de madeira maciça tipo mexicana (0,70X2,10) m, caixa (14x3)cm; alizar (5x1)cm; dobradiças de latão polido c/anel (4x3)"; parafusos de latão e fechadura interna de cilindro c/ maçaneta tipo alavanca.</v>
          </cell>
          <cell r="D109" t="str">
            <v>un</v>
          </cell>
          <cell r="E109">
            <v>20</v>
          </cell>
          <cell r="F109">
            <v>679.2</v>
          </cell>
          <cell r="G109">
            <v>13584</v>
          </cell>
          <cell r="H109">
            <v>0</v>
          </cell>
          <cell r="I109" t="str">
            <v/>
          </cell>
          <cell r="J109" t="str">
            <v/>
          </cell>
          <cell r="K109">
            <v>20</v>
          </cell>
          <cell r="L109">
            <v>679.2</v>
          </cell>
          <cell r="M109">
            <v>13584</v>
          </cell>
          <cell r="N109">
            <v>0</v>
          </cell>
        </row>
        <row r="110">
          <cell r="A110" t="str">
            <v>8.3</v>
          </cell>
          <cell r="B110" t="str">
            <v>12010103.3-UFMA</v>
          </cell>
          <cell r="C110" t="str">
            <v>Porta de madeira maciça tipo mexicana (0,80X2,10) m; caixa (14x3)cm; alizar (5x1)cm; dobradiças de latão polido c/anel (4x3)"; parafusos de latão e fechadura interna de cilindro c/ maçaneta tipo alavanca.</v>
          </cell>
          <cell r="D110" t="str">
            <v>un</v>
          </cell>
          <cell r="E110">
            <v>50</v>
          </cell>
          <cell r="F110">
            <v>753.91</v>
          </cell>
          <cell r="G110">
            <v>37695.5</v>
          </cell>
          <cell r="H110">
            <v>0</v>
          </cell>
          <cell r="I110" t="str">
            <v/>
          </cell>
          <cell r="J110" t="str">
            <v/>
          </cell>
          <cell r="K110">
            <v>50</v>
          </cell>
          <cell r="L110">
            <v>753.91</v>
          </cell>
          <cell r="M110">
            <v>37695.5</v>
          </cell>
          <cell r="N110">
            <v>0</v>
          </cell>
        </row>
        <row r="111">
          <cell r="A111" t="str">
            <v>8.4</v>
          </cell>
          <cell r="B111" t="str">
            <v>12010103.4-UFMA</v>
          </cell>
          <cell r="C111" t="str">
            <v>Porta de madeira maciça tipo mexicana (0,90X2,10) m; caixa (14x3)cm; alizar (5x1)cm; dobradiças de latão polido c/anel (4x3)"; parafusos de latão e fechadura interna de cilindro c/ maçaneta tipo alavanca.</v>
          </cell>
          <cell r="D111" t="str">
            <v>un</v>
          </cell>
          <cell r="E111">
            <v>50</v>
          </cell>
          <cell r="F111">
            <v>788.94</v>
          </cell>
          <cell r="G111">
            <v>39447</v>
          </cell>
          <cell r="H111">
            <v>0</v>
          </cell>
          <cell r="I111" t="str">
            <v/>
          </cell>
          <cell r="J111" t="str">
            <v/>
          </cell>
          <cell r="K111">
            <v>50</v>
          </cell>
          <cell r="L111">
            <v>788.94</v>
          </cell>
          <cell r="M111">
            <v>39447</v>
          </cell>
          <cell r="N111">
            <v>0</v>
          </cell>
        </row>
        <row r="112">
          <cell r="A112" t="str">
            <v>8.5</v>
          </cell>
          <cell r="B112" t="str">
            <v>12010103.7-UFMA</v>
          </cell>
          <cell r="C112" t="str">
            <v>Porta de madeira maciça tipo mexicana (1,40X2,10) m; caixa (14x3)cm; alizar (5x1)cm; dobradiças de latão polido c/anel (4x3)"; parafusos de latão e fechadura interna de cilindro c/ maçaneta tipo alavanca.</v>
          </cell>
          <cell r="D112" t="str">
            <v>un</v>
          </cell>
          <cell r="E112">
            <v>20</v>
          </cell>
          <cell r="F112">
            <v>1073</v>
          </cell>
          <cell r="G112">
            <v>21460</v>
          </cell>
          <cell r="H112">
            <v>0</v>
          </cell>
          <cell r="I112" t="str">
            <v/>
          </cell>
          <cell r="J112" t="str">
            <v/>
          </cell>
          <cell r="K112">
            <v>20</v>
          </cell>
          <cell r="L112">
            <v>1073</v>
          </cell>
          <cell r="M112">
            <v>21460</v>
          </cell>
          <cell r="N112">
            <v>0</v>
          </cell>
        </row>
        <row r="113">
          <cell r="A113" t="str">
            <v>8.6</v>
          </cell>
          <cell r="B113" t="str">
            <v>73910/8UD-UFMA</v>
          </cell>
          <cell r="C113" t="str">
            <v>Porta de madeira compensada lisa p/pintura, (1,20 x210)m, esp. 3,5cm; duas folhas, incluso aduela , batedor, alizar, dobradiças, fecho e fechadura.</v>
          </cell>
          <cell r="D113" t="str">
            <v>un</v>
          </cell>
          <cell r="E113">
            <v>20</v>
          </cell>
          <cell r="F113">
            <v>640.87</v>
          </cell>
          <cell r="G113">
            <v>12817.4</v>
          </cell>
          <cell r="H113">
            <v>0</v>
          </cell>
          <cell r="I113" t="str">
            <v/>
          </cell>
          <cell r="J113" t="str">
            <v/>
          </cell>
          <cell r="K113">
            <v>20</v>
          </cell>
          <cell r="L113">
            <v>640.87</v>
          </cell>
          <cell r="M113">
            <v>12817.4</v>
          </cell>
          <cell r="N113">
            <v>0</v>
          </cell>
        </row>
        <row r="114">
          <cell r="A114" t="str">
            <v>8.7</v>
          </cell>
          <cell r="B114" t="str">
            <v>90820UD-UFMA</v>
          </cell>
          <cell r="C114" t="str">
            <v>Porta de madeira compensada lisa p/pintura, (0,60 x210)m, esp. 3,5cm; incluso aduela , alizar, dobradiças e fechadura.</v>
          </cell>
          <cell r="D114" t="str">
            <v>un</v>
          </cell>
          <cell r="E114">
            <v>50</v>
          </cell>
          <cell r="F114">
            <v>363.36</v>
          </cell>
          <cell r="G114">
            <v>18168</v>
          </cell>
          <cell r="H114">
            <v>0</v>
          </cell>
          <cell r="I114" t="str">
            <v/>
          </cell>
          <cell r="J114" t="str">
            <v/>
          </cell>
          <cell r="K114">
            <v>50</v>
          </cell>
          <cell r="L114">
            <v>363.36</v>
          </cell>
          <cell r="M114">
            <v>18168</v>
          </cell>
          <cell r="N114">
            <v>0</v>
          </cell>
        </row>
        <row r="115">
          <cell r="A115" t="str">
            <v>8.8</v>
          </cell>
          <cell r="B115" t="str">
            <v>90821UD-UFMA</v>
          </cell>
          <cell r="C115" t="str">
            <v>Porta de madeira compensada lisa p/pintura, (0,70 x210)m, esp. 3,5cm, incluso aduela , alizar, dobradiças e fechadura.</v>
          </cell>
          <cell r="D115" t="str">
            <v>un</v>
          </cell>
          <cell r="E115">
            <v>50</v>
          </cell>
          <cell r="F115">
            <v>379.66</v>
          </cell>
          <cell r="G115">
            <v>18983</v>
          </cell>
          <cell r="H115">
            <v>0</v>
          </cell>
          <cell r="I115" t="str">
            <v/>
          </cell>
          <cell r="J115" t="str">
            <v/>
          </cell>
          <cell r="K115">
            <v>50</v>
          </cell>
          <cell r="L115">
            <v>379.66</v>
          </cell>
          <cell r="M115">
            <v>18983</v>
          </cell>
          <cell r="N115">
            <v>0</v>
          </cell>
        </row>
        <row r="116">
          <cell r="A116" t="str">
            <v>8.9</v>
          </cell>
          <cell r="B116" t="str">
            <v>90822UD-UFMA</v>
          </cell>
          <cell r="C116" t="str">
            <v>Porta de madeira compensada lisa p/pintura, (0,80 x210)m, esp. 3,5cm; incluso aduela , alizar, dobradiças e fechadura.</v>
          </cell>
          <cell r="D116" t="str">
            <v>un</v>
          </cell>
          <cell r="E116">
            <v>50</v>
          </cell>
          <cell r="F116">
            <v>395.2</v>
          </cell>
          <cell r="G116">
            <v>19760</v>
          </cell>
          <cell r="H116">
            <v>0</v>
          </cell>
          <cell r="I116" t="str">
            <v/>
          </cell>
          <cell r="J116" t="str">
            <v/>
          </cell>
          <cell r="K116">
            <v>50</v>
          </cell>
          <cell r="L116">
            <v>395.2</v>
          </cell>
          <cell r="M116">
            <v>19760</v>
          </cell>
          <cell r="N116">
            <v>0</v>
          </cell>
        </row>
        <row r="117">
          <cell r="A117" t="str">
            <v>8.10</v>
          </cell>
          <cell r="B117" t="str">
            <v>90823U-SINAPI</v>
          </cell>
          <cell r="C117" t="str">
            <v>Porta de madeira compensada lisa p/pintura, (0,90 x210)m, esp. 3,5c; incluso aduela , alizar, dobradiças e fechadura.</v>
          </cell>
          <cell r="D117" t="str">
            <v>un</v>
          </cell>
          <cell r="E117">
            <v>50</v>
          </cell>
          <cell r="F117">
            <v>824.62</v>
          </cell>
          <cell r="G117">
            <v>41231</v>
          </cell>
          <cell r="H117">
            <v>0</v>
          </cell>
          <cell r="I117" t="str">
            <v/>
          </cell>
          <cell r="J117" t="str">
            <v/>
          </cell>
          <cell r="K117">
            <v>50</v>
          </cell>
          <cell r="L117">
            <v>824.62</v>
          </cell>
          <cell r="M117">
            <v>41231</v>
          </cell>
          <cell r="N117">
            <v>0</v>
          </cell>
        </row>
        <row r="118">
          <cell r="A118" t="str">
            <v>8.11</v>
          </cell>
          <cell r="B118" t="str">
            <v>90826U-SINAPI</v>
          </cell>
          <cell r="C118" t="str">
            <v>Alizar / guarnição de (5,0x1,50)cm, p/porta (0,60x2,10)m fixado c/pregos, padrão médio - fornecimento e instalação; Af. 08/15.</v>
          </cell>
          <cell r="D118" t="str">
            <v>un</v>
          </cell>
          <cell r="E118">
            <v>50</v>
          </cell>
          <cell r="F118">
            <v>24.2</v>
          </cell>
          <cell r="G118">
            <v>1210</v>
          </cell>
          <cell r="H118">
            <v>0</v>
          </cell>
          <cell r="I118" t="str">
            <v/>
          </cell>
          <cell r="J118" t="str">
            <v/>
          </cell>
          <cell r="K118">
            <v>50</v>
          </cell>
          <cell r="L118">
            <v>24.2</v>
          </cell>
          <cell r="M118">
            <v>1210</v>
          </cell>
          <cell r="N118">
            <v>0</v>
          </cell>
        </row>
        <row r="119">
          <cell r="A119" t="str">
            <v>8.12</v>
          </cell>
          <cell r="B119" t="str">
            <v>90827U-SINAPI</v>
          </cell>
          <cell r="C119" t="str">
            <v>Alizar / guarnição de (5,00x1,50)cm, p/porta (0,70x2,10)m fixado c/pregos, padrão médio - fornecimento e instalação; Af. 08/15.</v>
          </cell>
          <cell r="D119" t="str">
            <v>un</v>
          </cell>
          <cell r="E119">
            <v>50</v>
          </cell>
          <cell r="F119">
            <v>25.39</v>
          </cell>
          <cell r="G119">
            <v>1269.5</v>
          </cell>
          <cell r="H119">
            <v>0</v>
          </cell>
          <cell r="I119" t="str">
            <v/>
          </cell>
          <cell r="J119" t="str">
            <v/>
          </cell>
          <cell r="K119">
            <v>50</v>
          </cell>
          <cell r="L119">
            <v>25.39</v>
          </cell>
          <cell r="M119">
            <v>1269.5</v>
          </cell>
          <cell r="N119">
            <v>0</v>
          </cell>
        </row>
        <row r="120">
          <cell r="A120" t="str">
            <v>8.13</v>
          </cell>
          <cell r="B120" t="str">
            <v>90828U-SINAPI</v>
          </cell>
          <cell r="C120" t="str">
            <v>Alizar / guarnição de (5,0x1,50)cm, p/porta (0,80x2,10)m fixado c/pregos, padrão médio - fornecimento e instalação; Af. 08/15.</v>
          </cell>
          <cell r="D120" t="str">
            <v>un</v>
          </cell>
          <cell r="E120">
            <v>50</v>
          </cell>
          <cell r="F120">
            <v>26.62</v>
          </cell>
          <cell r="G120">
            <v>1331</v>
          </cell>
          <cell r="H120">
            <v>0</v>
          </cell>
          <cell r="I120" t="str">
            <v/>
          </cell>
          <cell r="J120" t="str">
            <v/>
          </cell>
          <cell r="K120">
            <v>50</v>
          </cell>
          <cell r="L120">
            <v>26.62</v>
          </cell>
          <cell r="M120">
            <v>1331</v>
          </cell>
          <cell r="N120">
            <v>0</v>
          </cell>
        </row>
        <row r="121">
          <cell r="A121" t="str">
            <v>8.14</v>
          </cell>
          <cell r="B121" t="str">
            <v>90829U-SINAPI</v>
          </cell>
          <cell r="C121" t="str">
            <v>Alizar / guarnição de (5,00x1,50)cm p/porta (0,90x2,10)m fixado c/pregos, padrão médio - fornecimento e instalação; Af. 08/15.</v>
          </cell>
          <cell r="D121" t="str">
            <v>un</v>
          </cell>
          <cell r="E121">
            <v>50</v>
          </cell>
          <cell r="F121">
            <v>27.83</v>
          </cell>
          <cell r="G121">
            <v>1391.5</v>
          </cell>
          <cell r="H121">
            <v>0</v>
          </cell>
          <cell r="I121" t="str">
            <v/>
          </cell>
          <cell r="J121" t="str">
            <v/>
          </cell>
          <cell r="K121">
            <v>50</v>
          </cell>
          <cell r="L121">
            <v>27.83</v>
          </cell>
          <cell r="M121">
            <v>1391.5</v>
          </cell>
          <cell r="N121">
            <v>0</v>
          </cell>
        </row>
        <row r="122">
          <cell r="A122" t="str">
            <v>8.15</v>
          </cell>
          <cell r="B122" t="str">
            <v>91341U-SINAPI</v>
          </cell>
          <cell r="C122" t="str">
            <v>Porta em alumínio de abrir, tipo veneziana, inclusive guarnição, fixação c/parafusos, fornecimento e instalação; Af. 08/15.</v>
          </cell>
          <cell r="D122" t="str">
            <v>m²</v>
          </cell>
          <cell r="E122">
            <v>50</v>
          </cell>
          <cell r="F122">
            <v>196.66</v>
          </cell>
          <cell r="G122">
            <v>9833</v>
          </cell>
          <cell r="H122">
            <v>0</v>
          </cell>
          <cell r="I122" t="str">
            <v/>
          </cell>
          <cell r="J122" t="str">
            <v/>
          </cell>
          <cell r="K122">
            <v>50</v>
          </cell>
          <cell r="L122">
            <v>196.66</v>
          </cell>
          <cell r="M122">
            <v>9833</v>
          </cell>
          <cell r="N122">
            <v>0</v>
          </cell>
        </row>
        <row r="123">
          <cell r="A123" t="str">
            <v>8.16</v>
          </cell>
          <cell r="B123" t="str">
            <v>94573U-SINAPI</v>
          </cell>
          <cell r="C123" t="str">
            <v>Janela de alumínio de correr, 4 folhas, fixação c/parafuso sobre contramarco (exclusive contramarco), c/vidros, padronizada; Af.07/16.</v>
          </cell>
          <cell r="D123" t="str">
            <v>m²</v>
          </cell>
          <cell r="E123">
            <v>50</v>
          </cell>
          <cell r="F123">
            <v>191.01</v>
          </cell>
          <cell r="G123">
            <v>9550.5</v>
          </cell>
          <cell r="H123">
            <v>0</v>
          </cell>
          <cell r="I123" t="str">
            <v/>
          </cell>
          <cell r="J123" t="str">
            <v/>
          </cell>
          <cell r="K123">
            <v>50</v>
          </cell>
          <cell r="L123">
            <v>191.01</v>
          </cell>
          <cell r="M123">
            <v>9550.5</v>
          </cell>
          <cell r="N123">
            <v>0</v>
          </cell>
        </row>
        <row r="124">
          <cell r="A124" t="str">
            <v>8.17</v>
          </cell>
          <cell r="B124" t="str">
            <v>94575U-SINAPI</v>
          </cell>
          <cell r="C124" t="str">
            <v>Janela de alumínio maxim-ar, fixação c/parafuso, vedação em espuma expansiva PU, inclusive vidros, padronizada;Af.07/16.</v>
          </cell>
          <cell r="D124" t="str">
            <v>m²</v>
          </cell>
          <cell r="E124">
            <v>50</v>
          </cell>
          <cell r="F124">
            <v>199.11</v>
          </cell>
          <cell r="G124">
            <v>9955.5</v>
          </cell>
          <cell r="H124">
            <v>0</v>
          </cell>
          <cell r="I124" t="str">
            <v/>
          </cell>
          <cell r="J124" t="str">
            <v/>
          </cell>
          <cell r="K124">
            <v>50</v>
          </cell>
          <cell r="L124">
            <v>199.11</v>
          </cell>
          <cell r="M124">
            <v>9955.5</v>
          </cell>
          <cell r="N124">
            <v>0</v>
          </cell>
        </row>
        <row r="125">
          <cell r="A125" t="str">
            <v>8.18</v>
          </cell>
          <cell r="B125" t="str">
            <v>94576U-SINAPI</v>
          </cell>
          <cell r="C125" t="str">
            <v>Janela de alumínio de correr, 2 folhas, fixação c/parafuso, vedação c/espuma expansiva PU, c/ vidros, padronizada; Af.07/16.</v>
          </cell>
          <cell r="D125" t="str">
            <v>m²</v>
          </cell>
          <cell r="E125">
            <v>50</v>
          </cell>
          <cell r="F125">
            <v>140.22999999999999</v>
          </cell>
          <cell r="G125">
            <v>7011.5</v>
          </cell>
          <cell r="H125">
            <v>0</v>
          </cell>
          <cell r="I125" t="str">
            <v/>
          </cell>
          <cell r="J125" t="str">
            <v/>
          </cell>
          <cell r="K125">
            <v>50</v>
          </cell>
          <cell r="L125">
            <v>140.22999999999999</v>
          </cell>
          <cell r="M125">
            <v>7011.5</v>
          </cell>
          <cell r="N125">
            <v>0</v>
          </cell>
        </row>
        <row r="126">
          <cell r="A126" t="str">
            <v>8.19</v>
          </cell>
          <cell r="B126" t="str">
            <v>12050101.1-UFMA</v>
          </cell>
          <cell r="C126" t="str">
            <v>Ferragem p/porta veneziana de alumínio em sanitário (dobradiça de latão ( 3 x 2. 1/2 ), fechadura de  embutir tipo tranqueta, parafusos, completa.</v>
          </cell>
          <cell r="D126" t="str">
            <v>cj</v>
          </cell>
          <cell r="E126">
            <v>50</v>
          </cell>
          <cell r="F126">
            <v>125.96</v>
          </cell>
          <cell r="G126">
            <v>6298</v>
          </cell>
          <cell r="H126">
            <v>0</v>
          </cell>
          <cell r="I126" t="str">
            <v/>
          </cell>
          <cell r="J126" t="str">
            <v/>
          </cell>
          <cell r="K126">
            <v>50</v>
          </cell>
          <cell r="L126">
            <v>125.96</v>
          </cell>
          <cell r="M126">
            <v>6298</v>
          </cell>
          <cell r="N126">
            <v>0</v>
          </cell>
        </row>
        <row r="127">
          <cell r="A127" t="str">
            <v>8.20</v>
          </cell>
          <cell r="B127" t="str">
            <v>12050101.2-UFMA</v>
          </cell>
          <cell r="C127" t="str">
            <v>Ferragem p/porta de veneziana de alumínio uma folha (dobradiça de latão ( 3 x 2.1/2 ), fechadura interna de embutir, parafusos, completa.</v>
          </cell>
          <cell r="D127" t="str">
            <v>cj</v>
          </cell>
          <cell r="E127">
            <v>20</v>
          </cell>
          <cell r="F127">
            <v>120.74</v>
          </cell>
          <cell r="G127">
            <v>2414.8000000000002</v>
          </cell>
          <cell r="H127">
            <v>0</v>
          </cell>
          <cell r="I127" t="str">
            <v/>
          </cell>
          <cell r="J127" t="str">
            <v/>
          </cell>
          <cell r="K127">
            <v>20</v>
          </cell>
          <cell r="L127">
            <v>120.74</v>
          </cell>
          <cell r="M127">
            <v>2414.8000000000002</v>
          </cell>
          <cell r="N127">
            <v>0</v>
          </cell>
        </row>
        <row r="128">
          <cell r="A128" t="str">
            <v>8.21</v>
          </cell>
          <cell r="B128" t="str">
            <v>12050101.4-UFMA</v>
          </cell>
          <cell r="C128" t="str">
            <v>Ferragem p/porta de veneziana de alumínio, uma folha (dobradiça de latão ( 3 x 2. 1/2 ), fechadura externa  de embutir, parafusos, completa.</v>
          </cell>
          <cell r="D128" t="str">
            <v>cj</v>
          </cell>
          <cell r="E128">
            <v>20</v>
          </cell>
          <cell r="F128">
            <v>130.13999999999999</v>
          </cell>
          <cell r="G128">
            <v>2602.8000000000002</v>
          </cell>
          <cell r="H128">
            <v>0</v>
          </cell>
          <cell r="I128" t="str">
            <v/>
          </cell>
          <cell r="J128" t="str">
            <v/>
          </cell>
          <cell r="K128">
            <v>20</v>
          </cell>
          <cell r="L128">
            <v>130.13999999999999</v>
          </cell>
          <cell r="M128">
            <v>2602.8000000000002</v>
          </cell>
          <cell r="N128">
            <v>0</v>
          </cell>
        </row>
        <row r="129">
          <cell r="A129" t="str">
            <v>8.22</v>
          </cell>
          <cell r="B129" t="str">
            <v>12050101.5-UFMA</v>
          </cell>
          <cell r="C129" t="str">
            <v>Ferragem p/porta de veneziana de alumínio, duas folhas (dobradiça de latão ( 3 x 2. 1/2 ), fechadura externa de embutir, fecho e parafusos, completa.</v>
          </cell>
          <cell r="D129" t="str">
            <v>cj</v>
          </cell>
          <cell r="E129">
            <v>20</v>
          </cell>
          <cell r="F129">
            <v>227.5</v>
          </cell>
          <cell r="G129">
            <v>4550</v>
          </cell>
          <cell r="H129">
            <v>0</v>
          </cell>
          <cell r="I129" t="str">
            <v/>
          </cell>
          <cell r="J129" t="str">
            <v/>
          </cell>
          <cell r="K129">
            <v>20</v>
          </cell>
          <cell r="L129">
            <v>227.5</v>
          </cell>
          <cell r="M129">
            <v>4550</v>
          </cell>
          <cell r="N129">
            <v>0</v>
          </cell>
        </row>
        <row r="130">
          <cell r="A130" t="str">
            <v>8.23</v>
          </cell>
          <cell r="B130" t="str">
            <v>72119U-SINAPI</v>
          </cell>
          <cell r="C130" t="str">
            <v>Vidro temperado incolor, espes. 8mm, fornecimento   e instalação, inclusive massa de vedação.</v>
          </cell>
          <cell r="D130" t="str">
            <v>m²</v>
          </cell>
          <cell r="E130">
            <v>100</v>
          </cell>
          <cell r="F130">
            <v>119.22</v>
          </cell>
          <cell r="G130">
            <v>11922</v>
          </cell>
          <cell r="H130">
            <v>0</v>
          </cell>
          <cell r="I130" t="str">
            <v/>
          </cell>
          <cell r="J130" t="str">
            <v/>
          </cell>
          <cell r="K130">
            <v>100</v>
          </cell>
          <cell r="L130">
            <v>119.22</v>
          </cell>
          <cell r="M130">
            <v>11922</v>
          </cell>
          <cell r="N130">
            <v>0</v>
          </cell>
        </row>
        <row r="131">
          <cell r="A131" t="str">
            <v>8.24</v>
          </cell>
          <cell r="B131" t="str">
            <v>72120U-SINAPI</v>
          </cell>
          <cell r="C131" t="str">
            <v>Vidro temperado incolor, espes. 10mm, fornecimento e instalação, inclusive massa de vedação.</v>
          </cell>
          <cell r="D131" t="str">
            <v>m²</v>
          </cell>
          <cell r="E131">
            <v>100</v>
          </cell>
          <cell r="F131">
            <v>148.66999999999999</v>
          </cell>
          <cell r="G131">
            <v>14867</v>
          </cell>
          <cell r="H131">
            <v>0</v>
          </cell>
          <cell r="I131" t="str">
            <v/>
          </cell>
          <cell r="J131" t="str">
            <v/>
          </cell>
          <cell r="K131">
            <v>100</v>
          </cell>
          <cell r="L131">
            <v>148.66999999999999</v>
          </cell>
          <cell r="M131">
            <v>14867</v>
          </cell>
          <cell r="N131">
            <v>0</v>
          </cell>
        </row>
        <row r="132">
          <cell r="A132" t="str">
            <v>8.25</v>
          </cell>
          <cell r="B132" t="str">
            <v>84959U-SINAPI</v>
          </cell>
          <cell r="C132" t="str">
            <v>Vidro liso comum transparente, espessura 6mm</v>
          </cell>
          <cell r="D132" t="str">
            <v>m²</v>
          </cell>
          <cell r="E132">
            <v>100</v>
          </cell>
          <cell r="F132">
            <v>108.64</v>
          </cell>
          <cell r="G132">
            <v>10864</v>
          </cell>
          <cell r="H132">
            <v>0</v>
          </cell>
          <cell r="I132" t="str">
            <v/>
          </cell>
          <cell r="J132" t="str">
            <v/>
          </cell>
          <cell r="K132">
            <v>100</v>
          </cell>
          <cell r="L132">
            <v>108.64</v>
          </cell>
          <cell r="M132">
            <v>10864</v>
          </cell>
          <cell r="N132">
            <v>0</v>
          </cell>
        </row>
        <row r="133">
          <cell r="A133" t="str">
            <v>8.26</v>
          </cell>
          <cell r="B133" t="str">
            <v>38168D-UFMA</v>
          </cell>
          <cell r="C133" t="str">
            <v>Puxador tubular reto duplo, em alumínio polido (Ø 1"x 400 mm), p/portas de madeira ou vidro.</v>
          </cell>
          <cell r="D133" t="str">
            <v>un</v>
          </cell>
          <cell r="E133">
            <v>20</v>
          </cell>
          <cell r="F133">
            <v>70.08</v>
          </cell>
          <cell r="G133">
            <v>1401.6</v>
          </cell>
          <cell r="H133">
            <v>0</v>
          </cell>
          <cell r="I133" t="str">
            <v/>
          </cell>
          <cell r="J133" t="str">
            <v/>
          </cell>
          <cell r="K133">
            <v>20</v>
          </cell>
          <cell r="L133">
            <v>70.08</v>
          </cell>
          <cell r="M133">
            <v>1401.6</v>
          </cell>
          <cell r="N133">
            <v>0</v>
          </cell>
        </row>
        <row r="134">
          <cell r="A134" t="str">
            <v>8.27</v>
          </cell>
          <cell r="B134" t="str">
            <v>84885U-SINAPI</v>
          </cell>
          <cell r="C134" t="str">
            <v>Jogo de ferragens cromadas p/porta de vidro temperado, uma folha composto de dobradiças superior e inferior, trinco, fechadura, contra fechadura c/capuchinho, sem mola e puxador.</v>
          </cell>
          <cell r="D134" t="str">
            <v>un</v>
          </cell>
          <cell r="E134">
            <v>30</v>
          </cell>
          <cell r="F134">
            <v>638.19000000000005</v>
          </cell>
          <cell r="G134">
            <v>19145.7</v>
          </cell>
          <cell r="H134">
            <v>0</v>
          </cell>
          <cell r="I134" t="str">
            <v/>
          </cell>
          <cell r="J134" t="str">
            <v/>
          </cell>
          <cell r="K134">
            <v>30</v>
          </cell>
          <cell r="L134">
            <v>638.19000000000005</v>
          </cell>
          <cell r="M134">
            <v>19145.7</v>
          </cell>
          <cell r="N134">
            <v>0</v>
          </cell>
        </row>
        <row r="135">
          <cell r="A135" t="str">
            <v>8.28</v>
          </cell>
          <cell r="B135" t="str">
            <v>84886U-SINAPI</v>
          </cell>
          <cell r="C135" t="str">
            <v>Mola hidráulica de piso p/porta de vidro temperado.</v>
          </cell>
          <cell r="D135" t="str">
            <v>un</v>
          </cell>
          <cell r="E135">
            <v>20</v>
          </cell>
          <cell r="F135">
            <v>1221.8</v>
          </cell>
          <cell r="G135">
            <v>24436</v>
          </cell>
          <cell r="H135">
            <v>0</v>
          </cell>
          <cell r="I135" t="str">
            <v/>
          </cell>
          <cell r="J135" t="str">
            <v/>
          </cell>
          <cell r="K135">
            <v>20</v>
          </cell>
          <cell r="L135">
            <v>1221.8</v>
          </cell>
          <cell r="M135">
            <v>24436</v>
          </cell>
          <cell r="N135">
            <v>0</v>
          </cell>
        </row>
        <row r="136">
          <cell r="A136" t="str">
            <v>8.29</v>
          </cell>
          <cell r="B136" t="str">
            <v>91306U-SINAPI</v>
          </cell>
          <cell r="C136" t="str">
            <v>Fechadura de embutir c/cilindro, interna, completa, acabamento padrão médio, incluso execução de    furo fornecimento e instalação; Af.08/15.</v>
          </cell>
          <cell r="D136" t="str">
            <v>un</v>
          </cell>
          <cell r="E136">
            <v>50</v>
          </cell>
          <cell r="F136">
            <v>80.459999999999994</v>
          </cell>
          <cell r="G136">
            <v>4023</v>
          </cell>
          <cell r="H136">
            <v>0</v>
          </cell>
          <cell r="I136" t="str">
            <v/>
          </cell>
          <cell r="J136" t="str">
            <v/>
          </cell>
          <cell r="K136">
            <v>50</v>
          </cell>
          <cell r="L136">
            <v>80.459999999999994</v>
          </cell>
          <cell r="M136">
            <v>4023</v>
          </cell>
          <cell r="N136">
            <v>0</v>
          </cell>
        </row>
        <row r="137">
          <cell r="A137" t="str">
            <v>8.30</v>
          </cell>
          <cell r="B137" t="str">
            <v>90830U-SINAPI</v>
          </cell>
          <cell r="C137" t="str">
            <v>Fechadura de embutir c/cilindro, externa, completa, acabamento padrão médio, incluso execução de furo  - fornecimento e instalação; Af.08/15.</v>
          </cell>
          <cell r="D137" t="str">
            <v>un</v>
          </cell>
          <cell r="E137">
            <v>50</v>
          </cell>
          <cell r="F137">
            <v>97.03</v>
          </cell>
          <cell r="G137">
            <v>4851.5</v>
          </cell>
          <cell r="H137">
            <v>0</v>
          </cell>
          <cell r="I137" t="str">
            <v/>
          </cell>
          <cell r="J137" t="str">
            <v/>
          </cell>
          <cell r="K137">
            <v>50</v>
          </cell>
          <cell r="L137">
            <v>97.03</v>
          </cell>
          <cell r="M137">
            <v>4851.5</v>
          </cell>
          <cell r="N137">
            <v>0</v>
          </cell>
        </row>
        <row r="138">
          <cell r="A138" t="str">
            <v>8.31</v>
          </cell>
          <cell r="B138" t="str">
            <v>90831U-SINAPI</v>
          </cell>
          <cell r="C138" t="str">
            <v>Fechadura tipo tranqueta, p/sanitário, completa, acabamento padrão médio, incluso execução de furo  - fornecimento e instalação; Af.08/15.</v>
          </cell>
          <cell r="D138" t="str">
            <v>un</v>
          </cell>
          <cell r="E138">
            <v>100</v>
          </cell>
          <cell r="F138">
            <v>75.39</v>
          </cell>
          <cell r="G138">
            <v>7539</v>
          </cell>
          <cell r="H138">
            <v>0</v>
          </cell>
          <cell r="I138" t="str">
            <v/>
          </cell>
          <cell r="J138" t="str">
            <v/>
          </cell>
          <cell r="K138">
            <v>100</v>
          </cell>
          <cell r="L138">
            <v>75.39</v>
          </cell>
          <cell r="M138">
            <v>7539</v>
          </cell>
          <cell r="N138">
            <v>0</v>
          </cell>
        </row>
        <row r="139">
          <cell r="A139" t="str">
            <v>8.32</v>
          </cell>
          <cell r="B139" t="str">
            <v>74047/2U.D1-UFMA</v>
          </cell>
          <cell r="C139" t="str">
            <v>Dobradiça em latão, (3 x 2. ½)", esp. Entre (1,9 a 2) mm, c/anel e parafusos.</v>
          </cell>
          <cell r="D139" t="str">
            <v>un</v>
          </cell>
          <cell r="E139">
            <v>60</v>
          </cell>
          <cell r="F139">
            <v>25.09</v>
          </cell>
          <cell r="G139">
            <v>1505.4</v>
          </cell>
          <cell r="H139">
            <v>0</v>
          </cell>
          <cell r="I139" t="str">
            <v/>
          </cell>
          <cell r="J139" t="str">
            <v/>
          </cell>
          <cell r="K139">
            <v>60</v>
          </cell>
          <cell r="L139">
            <v>25.09</v>
          </cell>
          <cell r="M139">
            <v>1505.4</v>
          </cell>
          <cell r="N139">
            <v>0</v>
          </cell>
        </row>
        <row r="140">
          <cell r="A140" t="str">
            <v>8.33</v>
          </cell>
          <cell r="B140" t="str">
            <v>74047/2U.D2-UFMA</v>
          </cell>
          <cell r="C140" t="str">
            <v>Dobradiça em latão, (4 x 3)", esp. Entre (2,2 a 3,0) mm, c/anel e parafusos.</v>
          </cell>
          <cell r="D140" t="str">
            <v>un</v>
          </cell>
          <cell r="E140">
            <v>60</v>
          </cell>
          <cell r="F140">
            <v>49.52</v>
          </cell>
          <cell r="G140">
            <v>2971.2</v>
          </cell>
          <cell r="H140">
            <v>0</v>
          </cell>
          <cell r="I140" t="str">
            <v/>
          </cell>
          <cell r="J140" t="str">
            <v/>
          </cell>
          <cell r="K140">
            <v>60</v>
          </cell>
          <cell r="L140">
            <v>49.52</v>
          </cell>
          <cell r="M140">
            <v>2971.2</v>
          </cell>
          <cell r="N140">
            <v>0</v>
          </cell>
        </row>
        <row r="141">
          <cell r="A141" t="str">
            <v>8.34</v>
          </cell>
          <cell r="B141" t="str">
            <v>90838U-SINAPI</v>
          </cell>
          <cell r="C141" t="str">
            <v>Porta corta-fogo med. (90x210x4)cm , fornecimento e instalação; Af.08/15.</v>
          </cell>
          <cell r="D141" t="str">
            <v>un</v>
          </cell>
          <cell r="E141">
            <v>20</v>
          </cell>
          <cell r="F141">
            <v>415.55</v>
          </cell>
          <cell r="G141">
            <v>8311</v>
          </cell>
          <cell r="H141">
            <v>0</v>
          </cell>
          <cell r="I141" t="str">
            <v/>
          </cell>
          <cell r="J141" t="str">
            <v/>
          </cell>
          <cell r="K141">
            <v>20</v>
          </cell>
          <cell r="L141">
            <v>415.55</v>
          </cell>
          <cell r="M141">
            <v>8311</v>
          </cell>
          <cell r="N141">
            <v>0</v>
          </cell>
        </row>
        <row r="142">
          <cell r="A142" t="str">
            <v>8.35</v>
          </cell>
          <cell r="B142" t="str">
            <v>12030102-UFMA</v>
          </cell>
          <cell r="C142" t="str">
            <v>Porta metálica tipo grade padrão UFMA , c/quadro e contraventamento vertical em barra chata (1 1/4X1/4)", espaçamento máximo 50cm; enchimento horizontal em barra de ferro laminado Ø 1/2", espaçamento máximo 12,5cm, cadeados 35mm e porta cadeados, assente na face interna do vão, c/argamassa de cimento e areia (1:3), preparo mecanico.</v>
          </cell>
          <cell r="D142" t="str">
            <v>m²</v>
          </cell>
          <cell r="E142">
            <v>100</v>
          </cell>
          <cell r="F142">
            <v>321.37</v>
          </cell>
          <cell r="G142">
            <v>32137</v>
          </cell>
          <cell r="H142">
            <v>0</v>
          </cell>
          <cell r="I142" t="str">
            <v/>
          </cell>
          <cell r="J142" t="str">
            <v/>
          </cell>
          <cell r="K142">
            <v>100</v>
          </cell>
          <cell r="L142">
            <v>321.37</v>
          </cell>
          <cell r="M142">
            <v>32137</v>
          </cell>
          <cell r="N142">
            <v>0</v>
          </cell>
        </row>
        <row r="143">
          <cell r="A143" t="str">
            <v>8.36</v>
          </cell>
          <cell r="B143" t="str">
            <v>12030201D-UFMA</v>
          </cell>
          <cell r="C143" t="str">
            <v>Grade metálica fixa p/janela, padrão UFMA , c/quadro e contraventamento vertical em barra chata (1 1/4X1/4)", espaçamento máximo 50cm; enchimento horizontal em barra de ferro laminado Ø 1/2", espaçamento máximo 12,5cm, assente na face interna do vão, c/argamassa de cimento e areia (1:3), preparo mecanico.</v>
          </cell>
          <cell r="D143" t="str">
            <v>m²</v>
          </cell>
          <cell r="E143">
            <v>200</v>
          </cell>
          <cell r="F143">
            <v>267.75</v>
          </cell>
          <cell r="G143">
            <v>53550</v>
          </cell>
          <cell r="H143">
            <v>0</v>
          </cell>
          <cell r="I143" t="str">
            <v/>
          </cell>
          <cell r="J143" t="str">
            <v/>
          </cell>
          <cell r="K143">
            <v>200</v>
          </cell>
          <cell r="L143">
            <v>267.75</v>
          </cell>
          <cell r="M143">
            <v>53550</v>
          </cell>
          <cell r="N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9</v>
          </cell>
          <cell r="B145">
            <v>0</v>
          </cell>
          <cell r="C145" t="str">
            <v>INSTALAÇÕES ELÉTRICAS</v>
          </cell>
          <cell r="D145">
            <v>0</v>
          </cell>
          <cell r="E145">
            <v>0</v>
          </cell>
          <cell r="F145">
            <v>0</v>
          </cell>
          <cell r="G145">
            <v>476495.18000000011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476495.18000000011</v>
          </cell>
          <cell r="N145">
            <v>0</v>
          </cell>
        </row>
        <row r="146">
          <cell r="A146" t="str">
            <v>9.1</v>
          </cell>
          <cell r="B146" t="str">
            <v>74131/6U-SINAPI</v>
          </cell>
          <cell r="C146" t="str">
            <v>Quadro de distribuição de energia de embutir, em chapa metálica, p/32 disjuntores termomagnéticos monopolares, c/barramento trifásico e neutro, fornecimento e instalação.</v>
          </cell>
          <cell r="D146" t="str">
            <v>un</v>
          </cell>
          <cell r="E146">
            <v>10</v>
          </cell>
          <cell r="F146">
            <v>276.05</v>
          </cell>
          <cell r="G146">
            <v>2760.5</v>
          </cell>
          <cell r="H146">
            <v>0</v>
          </cell>
          <cell r="I146" t="str">
            <v/>
          </cell>
          <cell r="J146" t="str">
            <v/>
          </cell>
          <cell r="K146">
            <v>10</v>
          </cell>
          <cell r="L146">
            <v>276.05</v>
          </cell>
          <cell r="M146">
            <v>2760.5</v>
          </cell>
          <cell r="N146">
            <v>0</v>
          </cell>
        </row>
        <row r="147">
          <cell r="A147" t="str">
            <v>9.2</v>
          </cell>
          <cell r="B147" t="str">
            <v>83463U-SINAPI</v>
          </cell>
          <cell r="C147" t="str">
            <v>Quadro de distribuição de energia de embutir, em chapa metálica, p/12 disjuntores termomagnéticos monopolares, c/barramento trifásico e neutro, fornecimento e instalação.</v>
          </cell>
          <cell r="D147" t="str">
            <v>un</v>
          </cell>
          <cell r="E147">
            <v>10</v>
          </cell>
          <cell r="F147">
            <v>160.91</v>
          </cell>
          <cell r="G147">
            <v>1609.1</v>
          </cell>
          <cell r="H147">
            <v>0</v>
          </cell>
          <cell r="I147" t="str">
            <v/>
          </cell>
          <cell r="J147" t="str">
            <v/>
          </cell>
          <cell r="K147">
            <v>10</v>
          </cell>
          <cell r="L147">
            <v>160.91</v>
          </cell>
          <cell r="M147">
            <v>1609.1</v>
          </cell>
          <cell r="N147">
            <v>0</v>
          </cell>
        </row>
        <row r="148">
          <cell r="A148" t="str">
            <v>9.3</v>
          </cell>
          <cell r="B148" t="str">
            <v>93653U-SINAPI</v>
          </cell>
          <cell r="C148" t="str">
            <v>Disjuntor monopolar DIN, corrente nominal 10A-fornecimento e instalação; Af.04/16.</v>
          </cell>
          <cell r="D148" t="str">
            <v>un</v>
          </cell>
          <cell r="E148">
            <v>14</v>
          </cell>
          <cell r="F148">
            <v>5.24</v>
          </cell>
          <cell r="G148">
            <v>73.36</v>
          </cell>
          <cell r="H148">
            <v>0</v>
          </cell>
          <cell r="I148" t="str">
            <v/>
          </cell>
          <cell r="J148" t="str">
            <v/>
          </cell>
          <cell r="K148">
            <v>14</v>
          </cell>
          <cell r="L148">
            <v>5.24</v>
          </cell>
          <cell r="M148">
            <v>73.36</v>
          </cell>
          <cell r="N148">
            <v>0</v>
          </cell>
        </row>
        <row r="149">
          <cell r="A149" t="str">
            <v>9.4</v>
          </cell>
          <cell r="B149" t="str">
            <v>93654U-SINAPI</v>
          </cell>
          <cell r="C149" t="str">
            <v>Disjuntor monopolar DIN, corrente nominal 16A-fornecimento e instalação; Af.04/16.</v>
          </cell>
          <cell r="D149" t="str">
            <v>un</v>
          </cell>
          <cell r="E149">
            <v>14</v>
          </cell>
          <cell r="F149">
            <v>5.69</v>
          </cell>
          <cell r="G149">
            <v>79.66</v>
          </cell>
          <cell r="H149">
            <v>0</v>
          </cell>
          <cell r="I149" t="str">
            <v/>
          </cell>
          <cell r="J149" t="str">
            <v/>
          </cell>
          <cell r="K149">
            <v>14</v>
          </cell>
          <cell r="L149">
            <v>5.69</v>
          </cell>
          <cell r="M149">
            <v>79.66</v>
          </cell>
          <cell r="N149">
            <v>0</v>
          </cell>
        </row>
        <row r="150">
          <cell r="A150" t="str">
            <v>9.5</v>
          </cell>
          <cell r="B150" t="str">
            <v>93655U-SINAPI</v>
          </cell>
          <cell r="C150" t="str">
            <v>Disjuntor monopolar DIN, corrente nominal 20A-fornecimento e instalação; Af.04/16.</v>
          </cell>
          <cell r="D150" t="str">
            <v>un</v>
          </cell>
          <cell r="E150">
            <v>14</v>
          </cell>
          <cell r="F150">
            <v>6.37</v>
          </cell>
          <cell r="G150">
            <v>89.18</v>
          </cell>
          <cell r="H150">
            <v>0</v>
          </cell>
          <cell r="I150" t="str">
            <v/>
          </cell>
          <cell r="J150" t="str">
            <v/>
          </cell>
          <cell r="K150">
            <v>14</v>
          </cell>
          <cell r="L150">
            <v>6.37</v>
          </cell>
          <cell r="M150">
            <v>89.18</v>
          </cell>
          <cell r="N150">
            <v>0</v>
          </cell>
        </row>
        <row r="151">
          <cell r="A151" t="str">
            <v>9.6</v>
          </cell>
          <cell r="B151" t="str">
            <v>93656U-SINAPI</v>
          </cell>
          <cell r="C151" t="str">
            <v>Disjuntor monopolar DIN, corrente nominal 25A-fornecimento e instalação; Af.04/16.</v>
          </cell>
          <cell r="D151" t="str">
            <v>un</v>
          </cell>
          <cell r="E151">
            <v>14</v>
          </cell>
          <cell r="F151">
            <v>6.37</v>
          </cell>
          <cell r="G151">
            <v>89.18</v>
          </cell>
          <cell r="H151">
            <v>0</v>
          </cell>
          <cell r="I151" t="str">
            <v/>
          </cell>
          <cell r="J151" t="str">
            <v/>
          </cell>
          <cell r="K151">
            <v>14</v>
          </cell>
          <cell r="L151">
            <v>6.37</v>
          </cell>
          <cell r="M151">
            <v>89.18</v>
          </cell>
          <cell r="N151">
            <v>0</v>
          </cell>
        </row>
        <row r="152">
          <cell r="A152" t="str">
            <v>9.7</v>
          </cell>
          <cell r="B152" t="str">
            <v>93657U-SINAPI</v>
          </cell>
          <cell r="C152" t="str">
            <v>Disjuntor monopolar DIN, corrente nominal 32A-fornecimento e instalação; Af.04/16.</v>
          </cell>
          <cell r="D152" t="str">
            <v>un</v>
          </cell>
          <cell r="E152">
            <v>14</v>
          </cell>
          <cell r="F152">
            <v>7.32</v>
          </cell>
          <cell r="G152">
            <v>102.48</v>
          </cell>
          <cell r="H152">
            <v>0</v>
          </cell>
          <cell r="I152" t="str">
            <v/>
          </cell>
          <cell r="J152" t="str">
            <v/>
          </cell>
          <cell r="K152">
            <v>14</v>
          </cell>
          <cell r="L152">
            <v>7.32</v>
          </cell>
          <cell r="M152">
            <v>102.48</v>
          </cell>
          <cell r="N152">
            <v>0</v>
          </cell>
        </row>
        <row r="153">
          <cell r="A153" t="str">
            <v>9.8</v>
          </cell>
          <cell r="B153" t="str">
            <v>93658U-SINAPI</v>
          </cell>
          <cell r="C153" t="str">
            <v>Disjuntor monopolar DIN, corrente nominal 40A-fornecimento e instalação; Af.04/16.</v>
          </cell>
          <cell r="D153" t="str">
            <v>un</v>
          </cell>
          <cell r="E153">
            <v>20</v>
          </cell>
          <cell r="F153">
            <v>10.71</v>
          </cell>
          <cell r="G153">
            <v>214.2</v>
          </cell>
          <cell r="H153">
            <v>0</v>
          </cell>
          <cell r="I153" t="str">
            <v/>
          </cell>
          <cell r="J153" t="str">
            <v/>
          </cell>
          <cell r="K153">
            <v>20</v>
          </cell>
          <cell r="L153">
            <v>10.71</v>
          </cell>
          <cell r="M153">
            <v>214.2</v>
          </cell>
          <cell r="N153">
            <v>0</v>
          </cell>
        </row>
        <row r="154">
          <cell r="A154" t="str">
            <v>9.9</v>
          </cell>
          <cell r="B154" t="str">
            <v>93659U-SINAPI</v>
          </cell>
          <cell r="C154" t="str">
            <v>Disjuntor monopolar DIN, corrente nominal 50A-fornecimento e instalação; Af.04/16.</v>
          </cell>
          <cell r="D154" t="str">
            <v>un</v>
          </cell>
          <cell r="E154">
            <v>20</v>
          </cell>
          <cell r="F154">
            <v>12.68</v>
          </cell>
          <cell r="G154">
            <v>253.6</v>
          </cell>
          <cell r="H154">
            <v>0</v>
          </cell>
          <cell r="I154" t="str">
            <v/>
          </cell>
          <cell r="J154" t="str">
            <v/>
          </cell>
          <cell r="K154">
            <v>20</v>
          </cell>
          <cell r="L154">
            <v>12.68</v>
          </cell>
          <cell r="M154">
            <v>253.6</v>
          </cell>
          <cell r="N154">
            <v>0</v>
          </cell>
        </row>
        <row r="155">
          <cell r="A155" t="str">
            <v>9.10</v>
          </cell>
          <cell r="B155" t="str">
            <v>93667U-SINAPI</v>
          </cell>
          <cell r="C155" t="str">
            <v>Disjuntor tripolar DIN, corrente nominal 10A-fornecimento e instalação; Af.04/16.</v>
          </cell>
          <cell r="D155" t="str">
            <v>un</v>
          </cell>
          <cell r="E155">
            <v>18</v>
          </cell>
          <cell r="F155">
            <v>30.95</v>
          </cell>
          <cell r="G155">
            <v>557.1</v>
          </cell>
          <cell r="H155">
            <v>0</v>
          </cell>
          <cell r="I155" t="str">
            <v/>
          </cell>
          <cell r="J155" t="str">
            <v/>
          </cell>
          <cell r="K155">
            <v>18</v>
          </cell>
          <cell r="L155">
            <v>30.95</v>
          </cell>
          <cell r="M155">
            <v>557.1</v>
          </cell>
          <cell r="N155">
            <v>0</v>
          </cell>
        </row>
        <row r="156">
          <cell r="A156" t="str">
            <v>9.11</v>
          </cell>
          <cell r="B156" t="str">
            <v>93668U-SINAPI</v>
          </cell>
          <cell r="C156" t="str">
            <v>Disjuntor tripolar DIN, corrente nominal 16A-fornecimento e instalação; Af.04/16.</v>
          </cell>
          <cell r="D156" t="str">
            <v>un</v>
          </cell>
          <cell r="E156">
            <v>18</v>
          </cell>
          <cell r="F156">
            <v>32.28</v>
          </cell>
          <cell r="G156">
            <v>581.04</v>
          </cell>
          <cell r="H156">
            <v>0</v>
          </cell>
          <cell r="I156" t="str">
            <v/>
          </cell>
          <cell r="J156" t="str">
            <v/>
          </cell>
          <cell r="K156">
            <v>18</v>
          </cell>
          <cell r="L156">
            <v>32.28</v>
          </cell>
          <cell r="M156">
            <v>581.04</v>
          </cell>
          <cell r="N156">
            <v>0</v>
          </cell>
        </row>
        <row r="157">
          <cell r="A157" t="str">
            <v>9.12</v>
          </cell>
          <cell r="B157" t="str">
            <v>93669U-SINAPI</v>
          </cell>
          <cell r="C157" t="str">
            <v>Disjuntor tripolar DIN, corrente nominal 20A-fornecimento e instalação; Af.04/16.</v>
          </cell>
          <cell r="D157" t="str">
            <v>un</v>
          </cell>
          <cell r="E157">
            <v>18</v>
          </cell>
          <cell r="F157">
            <v>34.42</v>
          </cell>
          <cell r="G157">
            <v>619.55999999999995</v>
          </cell>
          <cell r="H157">
            <v>0</v>
          </cell>
          <cell r="I157" t="str">
            <v/>
          </cell>
          <cell r="J157" t="str">
            <v/>
          </cell>
          <cell r="K157">
            <v>18</v>
          </cell>
          <cell r="L157">
            <v>34.42</v>
          </cell>
          <cell r="M157">
            <v>619.55999999999995</v>
          </cell>
          <cell r="N157">
            <v>0</v>
          </cell>
        </row>
        <row r="158">
          <cell r="A158" t="str">
            <v>9.13</v>
          </cell>
          <cell r="B158" t="str">
            <v>93670U-SINAPI</v>
          </cell>
          <cell r="C158" t="str">
            <v>Disjuntor tripolar DIN, corrente nominal 25A-fornecimento e instalação; Af.04/16.</v>
          </cell>
          <cell r="D158" t="str">
            <v>un</v>
          </cell>
          <cell r="E158">
            <v>18</v>
          </cell>
          <cell r="F158">
            <v>34.42</v>
          </cell>
          <cell r="G158">
            <v>619.55999999999995</v>
          </cell>
          <cell r="H158">
            <v>0</v>
          </cell>
          <cell r="I158" t="str">
            <v/>
          </cell>
          <cell r="J158" t="str">
            <v/>
          </cell>
          <cell r="K158">
            <v>18</v>
          </cell>
          <cell r="L158">
            <v>34.42</v>
          </cell>
          <cell r="M158">
            <v>619.55999999999995</v>
          </cell>
          <cell r="N158">
            <v>0</v>
          </cell>
        </row>
        <row r="159">
          <cell r="A159" t="str">
            <v>9.14</v>
          </cell>
          <cell r="B159" t="str">
            <v>93671U-SINAPI</v>
          </cell>
          <cell r="C159" t="str">
            <v>Disjuntor tripolar DIN, corrente nominal 32A-fornecimento e instalação; Af.04/16.</v>
          </cell>
          <cell r="D159" t="str">
            <v>un</v>
          </cell>
          <cell r="E159">
            <v>18</v>
          </cell>
          <cell r="F159">
            <v>37.19</v>
          </cell>
          <cell r="G159">
            <v>669.42</v>
          </cell>
          <cell r="H159">
            <v>0</v>
          </cell>
          <cell r="I159" t="str">
            <v/>
          </cell>
          <cell r="J159" t="str">
            <v/>
          </cell>
          <cell r="K159">
            <v>18</v>
          </cell>
          <cell r="L159">
            <v>37.19</v>
          </cell>
          <cell r="M159">
            <v>669.42</v>
          </cell>
          <cell r="N159">
            <v>0</v>
          </cell>
        </row>
        <row r="160">
          <cell r="A160" t="str">
            <v>9.15</v>
          </cell>
          <cell r="B160" t="str">
            <v>93672U-SINAPI</v>
          </cell>
          <cell r="C160" t="str">
            <v>Disjuntor tripolar DIN, corrente nominal 40A-fornecimento e instalação; Af.04/16.</v>
          </cell>
          <cell r="D160" t="str">
            <v>un</v>
          </cell>
          <cell r="E160">
            <v>20</v>
          </cell>
          <cell r="F160">
            <v>41.91</v>
          </cell>
          <cell r="G160">
            <v>838.2</v>
          </cell>
          <cell r="H160">
            <v>0</v>
          </cell>
          <cell r="I160" t="str">
            <v/>
          </cell>
          <cell r="J160" t="str">
            <v/>
          </cell>
          <cell r="K160">
            <v>20</v>
          </cell>
          <cell r="L160">
            <v>41.91</v>
          </cell>
          <cell r="M160">
            <v>838.2</v>
          </cell>
          <cell r="N160">
            <v>0</v>
          </cell>
        </row>
        <row r="161">
          <cell r="A161" t="str">
            <v>9.16</v>
          </cell>
          <cell r="B161" t="str">
            <v>93673U-SINAPI</v>
          </cell>
          <cell r="C161" t="str">
            <v>Disjuntor tripolar DIN, corrente nominal 50A-fornecimento e instalação; Af.04/16.</v>
          </cell>
          <cell r="D161" t="str">
            <v>un</v>
          </cell>
          <cell r="E161">
            <v>20</v>
          </cell>
          <cell r="F161">
            <v>47.79</v>
          </cell>
          <cell r="G161">
            <v>955.8</v>
          </cell>
          <cell r="H161">
            <v>0</v>
          </cell>
          <cell r="I161" t="str">
            <v/>
          </cell>
          <cell r="J161" t="str">
            <v/>
          </cell>
          <cell r="K161">
            <v>20</v>
          </cell>
          <cell r="L161">
            <v>47.79</v>
          </cell>
          <cell r="M161">
            <v>955.8</v>
          </cell>
          <cell r="N161">
            <v>0</v>
          </cell>
        </row>
        <row r="162">
          <cell r="A162" t="str">
            <v>9.17</v>
          </cell>
          <cell r="B162" t="str">
            <v>74130/5U-SINAPI</v>
          </cell>
          <cell r="C162" t="str">
            <v>Disjuntor termomagnético tripolar em caixa moldada, (60 a 100)A - 240V, fornecimento e instalação.</v>
          </cell>
          <cell r="D162" t="str">
            <v>un</v>
          </cell>
          <cell r="E162">
            <v>30</v>
          </cell>
          <cell r="F162">
            <v>60.38</v>
          </cell>
          <cell r="G162">
            <v>1811.4</v>
          </cell>
          <cell r="H162">
            <v>0</v>
          </cell>
          <cell r="I162" t="str">
            <v/>
          </cell>
          <cell r="J162" t="str">
            <v/>
          </cell>
          <cell r="K162">
            <v>30</v>
          </cell>
          <cell r="L162">
            <v>60.38</v>
          </cell>
          <cell r="M162">
            <v>1811.4</v>
          </cell>
          <cell r="N162">
            <v>0</v>
          </cell>
        </row>
        <row r="163">
          <cell r="A163" t="str">
            <v>9.18</v>
          </cell>
          <cell r="B163" t="str">
            <v>74130/6U-SINAPI</v>
          </cell>
          <cell r="C163" t="str">
            <v>Disjuntor termomagnético tripolar em caixa moldada, (125 a 150)A - 240V, fornecimento e instalação.</v>
          </cell>
          <cell r="D163" t="str">
            <v>un</v>
          </cell>
          <cell r="E163">
            <v>36</v>
          </cell>
          <cell r="F163">
            <v>159.01</v>
          </cell>
          <cell r="G163">
            <v>5724.36</v>
          </cell>
          <cell r="H163">
            <v>0</v>
          </cell>
          <cell r="I163" t="str">
            <v/>
          </cell>
          <cell r="J163" t="str">
            <v/>
          </cell>
          <cell r="K163">
            <v>36</v>
          </cell>
          <cell r="L163">
            <v>159.01</v>
          </cell>
          <cell r="M163">
            <v>5724.36</v>
          </cell>
          <cell r="N163">
            <v>0</v>
          </cell>
        </row>
        <row r="164">
          <cell r="A164" t="str">
            <v>9.19</v>
          </cell>
          <cell r="B164" t="str">
            <v>93008UD-UFMA</v>
          </cell>
          <cell r="C164" t="str">
            <v>Eletroduto rígido roscável, PVC, 50 mm (1. 1/2"), fornecimento e instalação; inclusive conexões.</v>
          </cell>
          <cell r="D164" t="str">
            <v>m</v>
          </cell>
          <cell r="E164">
            <v>100</v>
          </cell>
          <cell r="F164">
            <v>7.21</v>
          </cell>
          <cell r="G164">
            <v>721</v>
          </cell>
          <cell r="H164">
            <v>0</v>
          </cell>
          <cell r="I164" t="str">
            <v/>
          </cell>
          <cell r="J164" t="str">
            <v/>
          </cell>
          <cell r="K164">
            <v>100</v>
          </cell>
          <cell r="L164">
            <v>7.21</v>
          </cell>
          <cell r="M164">
            <v>721</v>
          </cell>
          <cell r="N164">
            <v>0</v>
          </cell>
        </row>
        <row r="165">
          <cell r="A165" t="str">
            <v>9.20</v>
          </cell>
          <cell r="B165" t="str">
            <v>91862UD-UFMA</v>
          </cell>
          <cell r="C165" t="str">
            <v>Eletroduto rígido roscável, PVC, 20 mm (1/2"), p/circuitos terminais, instalado em forro, fornecimento e instalação; inclusive conexões.</v>
          </cell>
          <cell r="D165" t="str">
            <v>m</v>
          </cell>
          <cell r="E165">
            <v>120</v>
          </cell>
          <cell r="F165">
            <v>5.19</v>
          </cell>
          <cell r="G165">
            <v>622.79999999999995</v>
          </cell>
          <cell r="H165">
            <v>0</v>
          </cell>
          <cell r="I165" t="str">
            <v/>
          </cell>
          <cell r="J165" t="str">
            <v/>
          </cell>
          <cell r="K165">
            <v>120</v>
          </cell>
          <cell r="L165">
            <v>5.19</v>
          </cell>
          <cell r="M165">
            <v>622.79999999999995</v>
          </cell>
          <cell r="N165">
            <v>0</v>
          </cell>
        </row>
        <row r="166">
          <cell r="A166" t="str">
            <v>9.21</v>
          </cell>
          <cell r="B166" t="str">
            <v>91866UD-UFMA</v>
          </cell>
          <cell r="C166" t="str">
            <v>Eletroduto rígido roscável, PVC, 20 mm (1/2"), p/circuitos terminais, instalado em laje, fornecimento e instalação; inclusive conexões.</v>
          </cell>
          <cell r="D166" t="str">
            <v>m</v>
          </cell>
          <cell r="E166">
            <v>120</v>
          </cell>
          <cell r="F166">
            <v>4.18</v>
          </cell>
          <cell r="G166">
            <v>501.6</v>
          </cell>
          <cell r="H166">
            <v>0</v>
          </cell>
          <cell r="I166" t="str">
            <v/>
          </cell>
          <cell r="J166" t="str">
            <v/>
          </cell>
          <cell r="K166">
            <v>120</v>
          </cell>
          <cell r="L166">
            <v>4.18</v>
          </cell>
          <cell r="M166">
            <v>501.6</v>
          </cell>
          <cell r="N166">
            <v>0</v>
          </cell>
        </row>
        <row r="167">
          <cell r="A167" t="str">
            <v>9.22</v>
          </cell>
          <cell r="B167" t="str">
            <v>91867UD-UFMA</v>
          </cell>
          <cell r="C167" t="str">
            <v>Eletroduto rígido roscável, PVC, 25 mm (3/4"), p/circuitos terminais, instalado em laje, fornecimento e instalação; inclusive conexões.</v>
          </cell>
          <cell r="D167" t="str">
            <v>m</v>
          </cell>
          <cell r="E167">
            <v>570</v>
          </cell>
          <cell r="F167">
            <v>5.08</v>
          </cell>
          <cell r="G167">
            <v>2895.6</v>
          </cell>
          <cell r="H167">
            <v>0</v>
          </cell>
          <cell r="I167" t="str">
            <v/>
          </cell>
          <cell r="J167" t="str">
            <v/>
          </cell>
          <cell r="K167">
            <v>570</v>
          </cell>
          <cell r="L167">
            <v>5.08</v>
          </cell>
          <cell r="M167">
            <v>2895.6</v>
          </cell>
          <cell r="N167">
            <v>0</v>
          </cell>
        </row>
        <row r="168">
          <cell r="A168" t="str">
            <v>9.23</v>
          </cell>
          <cell r="B168" t="str">
            <v>91871UD-UFMA</v>
          </cell>
          <cell r="C168" t="str">
            <v>Eletroduto rígido roscável, PVC, 25 mm (3/4"), p/circuitos terminais, instalado em parede, fornecimento e instalação; inclusive conexões.</v>
          </cell>
          <cell r="D168" t="str">
            <v>m</v>
          </cell>
          <cell r="E168">
            <v>120</v>
          </cell>
          <cell r="F168">
            <v>7.49</v>
          </cell>
          <cell r="G168">
            <v>898.8</v>
          </cell>
          <cell r="H168">
            <v>0</v>
          </cell>
          <cell r="I168" t="str">
            <v/>
          </cell>
          <cell r="J168" t="str">
            <v/>
          </cell>
          <cell r="K168">
            <v>120</v>
          </cell>
          <cell r="L168">
            <v>7.49</v>
          </cell>
          <cell r="M168">
            <v>898.8</v>
          </cell>
          <cell r="N168">
            <v>0</v>
          </cell>
        </row>
        <row r="169">
          <cell r="A169" t="str">
            <v>9.24</v>
          </cell>
          <cell r="B169" t="str">
            <v>91872UD-UFMA</v>
          </cell>
          <cell r="C169" t="str">
            <v>Eletroduto rígido roscável, PVC, 32 mm (1"), p/circuitos terminais, instalado em parede, fornecimento e instalação; inclusive conexões.</v>
          </cell>
          <cell r="D169" t="str">
            <v>m</v>
          </cell>
          <cell r="E169">
            <v>180</v>
          </cell>
          <cell r="F169">
            <v>9.15</v>
          </cell>
          <cell r="G169">
            <v>1647</v>
          </cell>
          <cell r="H169">
            <v>0</v>
          </cell>
          <cell r="I169" t="str">
            <v/>
          </cell>
          <cell r="J169" t="str">
            <v/>
          </cell>
          <cell r="K169">
            <v>180</v>
          </cell>
          <cell r="L169">
            <v>9.15</v>
          </cell>
          <cell r="M169">
            <v>1647</v>
          </cell>
          <cell r="N169">
            <v>0</v>
          </cell>
        </row>
        <row r="170">
          <cell r="A170" t="str">
            <v>9.25</v>
          </cell>
          <cell r="B170" t="str">
            <v>95729UD-UFMA</v>
          </cell>
          <cell r="C170" t="str">
            <v>Eletroduto rígido soldável,cor cinza, PVC, 20 mm, aparente, instalado em parede, fornecimento e instalação; inclusive  conexões.</v>
          </cell>
          <cell r="D170" t="str">
            <v>m</v>
          </cell>
          <cell r="E170">
            <v>120</v>
          </cell>
          <cell r="F170">
            <v>7.91</v>
          </cell>
          <cell r="G170">
            <v>949.2</v>
          </cell>
          <cell r="H170">
            <v>0</v>
          </cell>
          <cell r="I170" t="str">
            <v/>
          </cell>
          <cell r="J170" t="str">
            <v/>
          </cell>
          <cell r="K170">
            <v>120</v>
          </cell>
          <cell r="L170">
            <v>7.91</v>
          </cell>
          <cell r="M170">
            <v>949.2</v>
          </cell>
          <cell r="N170">
            <v>0</v>
          </cell>
        </row>
        <row r="171">
          <cell r="A171" t="str">
            <v>9.26</v>
          </cell>
          <cell r="B171" t="str">
            <v>95730UD-UFMA</v>
          </cell>
          <cell r="C171" t="str">
            <v>Eletroduto rígido soldável,cor cinza, PVC, 25 mm, aparente, instalado em parede, fornecimento e instalação; inclusive  conexões.</v>
          </cell>
          <cell r="D171" t="str">
            <v>m</v>
          </cell>
          <cell r="E171">
            <v>120</v>
          </cell>
          <cell r="F171">
            <v>8.8000000000000007</v>
          </cell>
          <cell r="G171">
            <v>1056</v>
          </cell>
          <cell r="H171">
            <v>0</v>
          </cell>
          <cell r="I171" t="str">
            <v/>
          </cell>
          <cell r="J171" t="str">
            <v/>
          </cell>
          <cell r="K171">
            <v>120</v>
          </cell>
          <cell r="L171">
            <v>8.8000000000000007</v>
          </cell>
          <cell r="M171">
            <v>1056</v>
          </cell>
          <cell r="N171">
            <v>0</v>
          </cell>
        </row>
        <row r="172">
          <cell r="A172" t="str">
            <v>9.27</v>
          </cell>
          <cell r="B172" t="str">
            <v>95805UD-UFMA</v>
          </cell>
          <cell r="C172" t="str">
            <v>Condulete de PVC, tipo B, p/eletroduto de PVC soldável DN 20/25/32mm, aparente.</v>
          </cell>
          <cell r="D172" t="str">
            <v>un</v>
          </cell>
          <cell r="E172">
            <v>30</v>
          </cell>
          <cell r="F172">
            <v>13.18</v>
          </cell>
          <cell r="G172">
            <v>395.4</v>
          </cell>
          <cell r="H172">
            <v>0</v>
          </cell>
          <cell r="I172" t="str">
            <v/>
          </cell>
          <cell r="J172" t="str">
            <v/>
          </cell>
          <cell r="K172">
            <v>30</v>
          </cell>
          <cell r="L172">
            <v>13.18</v>
          </cell>
          <cell r="M172">
            <v>395.4</v>
          </cell>
          <cell r="N172">
            <v>0</v>
          </cell>
        </row>
        <row r="173">
          <cell r="A173" t="str">
            <v>9.28</v>
          </cell>
          <cell r="B173" t="str">
            <v>95808UD-UFMA</v>
          </cell>
          <cell r="C173" t="str">
            <v>Condulete de PVC, tipo LL, p/eletroduto de PVC soldável DN 20/25/32mm, aparente.</v>
          </cell>
          <cell r="D173" t="str">
            <v>un</v>
          </cell>
          <cell r="E173">
            <v>30</v>
          </cell>
          <cell r="F173">
            <v>15.72</v>
          </cell>
          <cell r="G173">
            <v>471.6</v>
          </cell>
          <cell r="H173">
            <v>0</v>
          </cell>
          <cell r="I173" t="str">
            <v/>
          </cell>
          <cell r="J173" t="str">
            <v/>
          </cell>
          <cell r="K173">
            <v>30</v>
          </cell>
          <cell r="L173">
            <v>15.72</v>
          </cell>
          <cell r="M173">
            <v>471.6</v>
          </cell>
          <cell r="N173">
            <v>0</v>
          </cell>
        </row>
        <row r="174">
          <cell r="A174" t="str">
            <v>9.29</v>
          </cell>
          <cell r="B174" t="str">
            <v>95811UD-UFMA</v>
          </cell>
          <cell r="C174" t="str">
            <v>Condulete de PVC, tipo LB, p/eletroduto de PVC soldável DN 20/25/32mm, aparente.</v>
          </cell>
          <cell r="D174" t="str">
            <v>un</v>
          </cell>
          <cell r="E174">
            <v>30</v>
          </cell>
          <cell r="F174">
            <v>6.28</v>
          </cell>
          <cell r="G174">
            <v>188.4</v>
          </cell>
          <cell r="H174">
            <v>0</v>
          </cell>
          <cell r="I174" t="str">
            <v/>
          </cell>
          <cell r="J174" t="str">
            <v/>
          </cell>
          <cell r="K174">
            <v>30</v>
          </cell>
          <cell r="L174">
            <v>6.28</v>
          </cell>
          <cell r="M174">
            <v>188.4</v>
          </cell>
          <cell r="N174">
            <v>0</v>
          </cell>
        </row>
        <row r="175">
          <cell r="A175" t="str">
            <v>9.30</v>
          </cell>
          <cell r="B175" t="str">
            <v>95814UD-UFMA</v>
          </cell>
          <cell r="C175" t="str">
            <v>Condulete de PVC, tipo TB, p/eletroduto de PVC soldável DN 20/25/32mm, aparente.</v>
          </cell>
          <cell r="D175" t="str">
            <v>un</v>
          </cell>
          <cell r="E175">
            <v>30</v>
          </cell>
          <cell r="F175">
            <v>8.31</v>
          </cell>
          <cell r="G175">
            <v>249.3</v>
          </cell>
          <cell r="H175">
            <v>0</v>
          </cell>
          <cell r="I175" t="str">
            <v/>
          </cell>
          <cell r="J175" t="str">
            <v/>
          </cell>
          <cell r="K175">
            <v>30</v>
          </cell>
          <cell r="L175">
            <v>8.31</v>
          </cell>
          <cell r="M175">
            <v>249.3</v>
          </cell>
          <cell r="N175">
            <v>0</v>
          </cell>
        </row>
        <row r="176">
          <cell r="A176" t="str">
            <v>9.31</v>
          </cell>
          <cell r="B176" t="str">
            <v>95817UD-UFMA</v>
          </cell>
          <cell r="C176" t="str">
            <v>Condulete de PVC, tipo X, p/eletroduto de PVC soldável DN 20/25/32mm, aparente.</v>
          </cell>
          <cell r="D176" t="str">
            <v>un</v>
          </cell>
          <cell r="E176">
            <v>60</v>
          </cell>
          <cell r="F176">
            <v>19.670000000000002</v>
          </cell>
          <cell r="G176">
            <v>1180.2</v>
          </cell>
          <cell r="H176">
            <v>0</v>
          </cell>
          <cell r="I176" t="str">
            <v/>
          </cell>
          <cell r="J176" t="str">
            <v/>
          </cell>
          <cell r="K176">
            <v>60</v>
          </cell>
          <cell r="L176">
            <v>19.670000000000002</v>
          </cell>
          <cell r="M176">
            <v>1180.2</v>
          </cell>
          <cell r="N176">
            <v>0</v>
          </cell>
        </row>
        <row r="177">
          <cell r="A177" t="str">
            <v>9.32</v>
          </cell>
          <cell r="B177" t="str">
            <v>91927U-SINAPI</v>
          </cell>
          <cell r="C177" t="str">
            <v>Cabo de cobre flexível isolado, 2,5 mm², anti-chama (0,6/1,0) KV, p/circuitos e terminais - fornecimento e instalação; Af.12/15.</v>
          </cell>
          <cell r="D177" t="str">
            <v>m</v>
          </cell>
          <cell r="E177">
            <v>3000</v>
          </cell>
          <cell r="F177">
            <v>2.11</v>
          </cell>
          <cell r="G177">
            <v>6330</v>
          </cell>
          <cell r="H177">
            <v>0</v>
          </cell>
          <cell r="I177" t="str">
            <v/>
          </cell>
          <cell r="J177" t="str">
            <v/>
          </cell>
          <cell r="K177">
            <v>3000</v>
          </cell>
          <cell r="L177">
            <v>2.11</v>
          </cell>
          <cell r="M177">
            <v>6330</v>
          </cell>
          <cell r="N177">
            <v>0</v>
          </cell>
        </row>
        <row r="178">
          <cell r="A178" t="str">
            <v>9.33</v>
          </cell>
          <cell r="B178" t="str">
            <v>91929U-SINAPI</v>
          </cell>
          <cell r="C178" t="str">
            <v>Cabo de cobre flexível isolado, 4 mm², anti-chama (0,6/1,0) KV, p/circuitos e terminais - fornecimento e instalação; Af.12/15.</v>
          </cell>
          <cell r="D178" t="str">
            <v>m</v>
          </cell>
          <cell r="E178">
            <v>3000</v>
          </cell>
          <cell r="F178">
            <v>2.93</v>
          </cell>
          <cell r="G178">
            <v>8790</v>
          </cell>
          <cell r="H178">
            <v>0</v>
          </cell>
          <cell r="I178" t="str">
            <v/>
          </cell>
          <cell r="J178" t="str">
            <v/>
          </cell>
          <cell r="K178">
            <v>3000</v>
          </cell>
          <cell r="L178">
            <v>2.93</v>
          </cell>
          <cell r="M178">
            <v>8790</v>
          </cell>
          <cell r="N178">
            <v>0</v>
          </cell>
        </row>
        <row r="179">
          <cell r="A179" t="str">
            <v>9.34</v>
          </cell>
          <cell r="B179" t="str">
            <v>91931U-SINAPI</v>
          </cell>
          <cell r="C179" t="str">
            <v>Cabo de cobre flexível isolado, 6 mm², anti-chama (0,6/1,0) KV, p/circuitos e terminais - fornecimento e instalação; Af.12/15.</v>
          </cell>
          <cell r="D179" t="str">
            <v>m</v>
          </cell>
          <cell r="E179">
            <v>1000</v>
          </cell>
          <cell r="F179">
            <v>3.88</v>
          </cell>
          <cell r="G179">
            <v>3880</v>
          </cell>
          <cell r="H179">
            <v>0</v>
          </cell>
          <cell r="I179" t="str">
            <v/>
          </cell>
          <cell r="J179" t="str">
            <v/>
          </cell>
          <cell r="K179">
            <v>1000</v>
          </cell>
          <cell r="L179">
            <v>3.88</v>
          </cell>
          <cell r="M179">
            <v>3880</v>
          </cell>
          <cell r="N179">
            <v>0</v>
          </cell>
        </row>
        <row r="180">
          <cell r="A180" t="str">
            <v>9.35</v>
          </cell>
          <cell r="B180" t="str">
            <v>91933U-SINAPI</v>
          </cell>
          <cell r="C180" t="str">
            <v>Cabo de cobre flexível isolado,10 mm², anti-chama (0,6/1,0) KV, p/circuitos e terminais - fornecimento e instalação; Af.12/15.</v>
          </cell>
          <cell r="D180" t="str">
            <v>m</v>
          </cell>
          <cell r="E180">
            <v>500</v>
          </cell>
          <cell r="F180">
            <v>6</v>
          </cell>
          <cell r="G180">
            <v>3000</v>
          </cell>
          <cell r="H180">
            <v>0</v>
          </cell>
          <cell r="I180" t="str">
            <v/>
          </cell>
          <cell r="J180" t="str">
            <v/>
          </cell>
          <cell r="K180">
            <v>500</v>
          </cell>
          <cell r="L180">
            <v>6</v>
          </cell>
          <cell r="M180">
            <v>3000</v>
          </cell>
          <cell r="N180">
            <v>0</v>
          </cell>
        </row>
        <row r="181">
          <cell r="A181" t="str">
            <v>9.36</v>
          </cell>
          <cell r="B181" t="str">
            <v>91935U-SINAPI</v>
          </cell>
          <cell r="C181" t="str">
            <v>Cabo de cobre flexível isolado, 16 mm², anti-chama (0,6/1,0) KV, p/circuitos e terminais - fornecimento e instalação; Af.12/15.</v>
          </cell>
          <cell r="D181" t="str">
            <v>m</v>
          </cell>
          <cell r="E181">
            <v>500</v>
          </cell>
          <cell r="F181">
            <v>9.07</v>
          </cell>
          <cell r="G181">
            <v>4535</v>
          </cell>
          <cell r="H181">
            <v>0</v>
          </cell>
          <cell r="I181" t="str">
            <v/>
          </cell>
          <cell r="J181" t="str">
            <v/>
          </cell>
          <cell r="K181">
            <v>500</v>
          </cell>
          <cell r="L181">
            <v>9.07</v>
          </cell>
          <cell r="M181">
            <v>4535</v>
          </cell>
          <cell r="N181">
            <v>0</v>
          </cell>
        </row>
        <row r="182">
          <cell r="A182" t="str">
            <v>9.37</v>
          </cell>
          <cell r="B182" t="str">
            <v>92984U-SINAPI</v>
          </cell>
          <cell r="C182" t="str">
            <v>Cabo de cobre flexível isolado, 25 mm², anti-chama (0,6/1,0) KV, p/distribuição - fornecimento e instalação; Af.12/15.</v>
          </cell>
          <cell r="D182" t="str">
            <v>m</v>
          </cell>
          <cell r="E182">
            <v>200</v>
          </cell>
          <cell r="F182">
            <v>8.7899999999999991</v>
          </cell>
          <cell r="G182">
            <v>1758</v>
          </cell>
          <cell r="H182">
            <v>0</v>
          </cell>
          <cell r="I182" t="str">
            <v/>
          </cell>
          <cell r="J182" t="str">
            <v/>
          </cell>
          <cell r="K182">
            <v>200</v>
          </cell>
          <cell r="L182">
            <v>8.7899999999999991</v>
          </cell>
          <cell r="M182">
            <v>1758</v>
          </cell>
          <cell r="N182">
            <v>0</v>
          </cell>
        </row>
        <row r="183">
          <cell r="A183" t="str">
            <v>9.38</v>
          </cell>
          <cell r="B183" t="str">
            <v>92986U-SINAPI</v>
          </cell>
          <cell r="C183" t="str">
            <v>Cabo de cobre flexível isolado, 35 mm², anti-chama (0,6/1,0) KV, p/distribuição - fornecimento e instalação; Af.12/15.</v>
          </cell>
          <cell r="D183" t="str">
            <v>m</v>
          </cell>
          <cell r="E183">
            <v>200</v>
          </cell>
          <cell r="F183">
            <v>11.57</v>
          </cell>
          <cell r="G183">
            <v>2314</v>
          </cell>
          <cell r="H183">
            <v>0</v>
          </cell>
          <cell r="I183" t="str">
            <v/>
          </cell>
          <cell r="J183" t="str">
            <v/>
          </cell>
          <cell r="K183">
            <v>200</v>
          </cell>
          <cell r="L183">
            <v>11.57</v>
          </cell>
          <cell r="M183">
            <v>2314</v>
          </cell>
          <cell r="N183">
            <v>0</v>
          </cell>
        </row>
        <row r="184">
          <cell r="A184" t="str">
            <v>9.39</v>
          </cell>
          <cell r="B184" t="str">
            <v>92988U-SINAPI</v>
          </cell>
          <cell r="C184" t="str">
            <v>Cabo de cobre flexível isolado, 50 mm², anti-chama (0,6/1,0) KV, p/distribuição - fornecimento e instalação; Af.12/15.</v>
          </cell>
          <cell r="D184" t="str">
            <v>m</v>
          </cell>
          <cell r="E184">
            <v>200</v>
          </cell>
          <cell r="F184">
            <v>15.89</v>
          </cell>
          <cell r="G184">
            <v>3178</v>
          </cell>
          <cell r="H184">
            <v>0</v>
          </cell>
          <cell r="I184" t="str">
            <v/>
          </cell>
          <cell r="J184" t="str">
            <v/>
          </cell>
          <cell r="K184">
            <v>200</v>
          </cell>
          <cell r="L184">
            <v>15.89</v>
          </cell>
          <cell r="M184">
            <v>3178</v>
          </cell>
          <cell r="N184">
            <v>0</v>
          </cell>
        </row>
        <row r="185">
          <cell r="A185" t="str">
            <v>9.40</v>
          </cell>
          <cell r="B185" t="str">
            <v>92990U-SINAPI</v>
          </cell>
          <cell r="C185" t="str">
            <v>Cabo de cobre flexível isolado, 70 mm², anti-chama (0,6/1,0) KV, p/distribuição - fornecimento e instalação; Af.12/15.</v>
          </cell>
          <cell r="D185" t="str">
            <v>m</v>
          </cell>
          <cell r="E185">
            <v>200</v>
          </cell>
          <cell r="F185">
            <v>21.48</v>
          </cell>
          <cell r="G185">
            <v>4296</v>
          </cell>
          <cell r="H185">
            <v>0</v>
          </cell>
          <cell r="I185" t="str">
            <v/>
          </cell>
          <cell r="J185" t="str">
            <v/>
          </cell>
          <cell r="K185">
            <v>200</v>
          </cell>
          <cell r="L185">
            <v>21.48</v>
          </cell>
          <cell r="M185">
            <v>4296</v>
          </cell>
          <cell r="N185">
            <v>0</v>
          </cell>
        </row>
        <row r="186">
          <cell r="A186" t="str">
            <v>9.41</v>
          </cell>
          <cell r="B186" t="str">
            <v>92992U-SINAPI</v>
          </cell>
          <cell r="C186" t="str">
            <v>Cabo de cobre flexível isolado, 95 mm², anti-chama (0,6/1,0) KV, p/distribuição - fornecimento e instalação; Af.12/15.Cabo de cobre nú, 95 mm².</v>
          </cell>
          <cell r="D186" t="str">
            <v>m</v>
          </cell>
          <cell r="E186">
            <v>200</v>
          </cell>
          <cell r="F186">
            <v>28.11</v>
          </cell>
          <cell r="G186">
            <v>5622</v>
          </cell>
          <cell r="H186">
            <v>0</v>
          </cell>
          <cell r="I186" t="str">
            <v/>
          </cell>
          <cell r="J186" t="str">
            <v/>
          </cell>
          <cell r="K186">
            <v>200</v>
          </cell>
          <cell r="L186">
            <v>28.11</v>
          </cell>
          <cell r="M186">
            <v>5622</v>
          </cell>
          <cell r="N186">
            <v>0</v>
          </cell>
        </row>
        <row r="187">
          <cell r="A187" t="str">
            <v>9.42</v>
          </cell>
          <cell r="B187" t="str">
            <v>92980UD-UFMA</v>
          </cell>
          <cell r="C187" t="str">
            <v>Cabo de cobre nú, 10 mm².</v>
          </cell>
          <cell r="D187" t="str">
            <v>m</v>
          </cell>
          <cell r="E187">
            <v>100</v>
          </cell>
          <cell r="F187">
            <v>2.96</v>
          </cell>
          <cell r="G187">
            <v>296</v>
          </cell>
          <cell r="H187">
            <v>0</v>
          </cell>
          <cell r="I187" t="str">
            <v/>
          </cell>
          <cell r="J187" t="str">
            <v/>
          </cell>
          <cell r="K187">
            <v>100</v>
          </cell>
          <cell r="L187">
            <v>2.96</v>
          </cell>
          <cell r="M187">
            <v>296</v>
          </cell>
          <cell r="N187">
            <v>0</v>
          </cell>
        </row>
        <row r="188">
          <cell r="A188" t="str">
            <v>9.43</v>
          </cell>
          <cell r="B188" t="str">
            <v>92986UD-UFMA</v>
          </cell>
          <cell r="C188" t="str">
            <v>Cabo de cobre nú, 35 mm².</v>
          </cell>
          <cell r="D188" t="str">
            <v>m</v>
          </cell>
          <cell r="E188">
            <v>100</v>
          </cell>
          <cell r="F188">
            <v>11.49</v>
          </cell>
          <cell r="G188">
            <v>1149</v>
          </cell>
          <cell r="H188">
            <v>0</v>
          </cell>
          <cell r="I188" t="str">
            <v/>
          </cell>
          <cell r="J188" t="str">
            <v/>
          </cell>
          <cell r="K188">
            <v>100</v>
          </cell>
          <cell r="L188">
            <v>11.49</v>
          </cell>
          <cell r="M188">
            <v>1149</v>
          </cell>
          <cell r="N188">
            <v>0</v>
          </cell>
        </row>
        <row r="189">
          <cell r="A189" t="str">
            <v>9.44</v>
          </cell>
          <cell r="B189" t="str">
            <v>92988UD-UFMA</v>
          </cell>
          <cell r="C189" t="str">
            <v>Cabo de cobre nú, 50 mm².</v>
          </cell>
          <cell r="D189" t="str">
            <v>m</v>
          </cell>
          <cell r="E189">
            <v>100</v>
          </cell>
          <cell r="F189">
            <v>15.46</v>
          </cell>
          <cell r="G189">
            <v>1546</v>
          </cell>
          <cell r="H189">
            <v>0</v>
          </cell>
          <cell r="I189" t="str">
            <v/>
          </cell>
          <cell r="J189" t="str">
            <v/>
          </cell>
          <cell r="K189">
            <v>100</v>
          </cell>
          <cell r="L189">
            <v>15.46</v>
          </cell>
          <cell r="M189">
            <v>1546</v>
          </cell>
          <cell r="N189">
            <v>0</v>
          </cell>
        </row>
        <row r="190">
          <cell r="A190" t="str">
            <v>9.45</v>
          </cell>
          <cell r="B190" t="str">
            <v>92990UD-UFMA</v>
          </cell>
          <cell r="C190" t="str">
            <v>Cabo de cobre nú, 70 mm².</v>
          </cell>
          <cell r="D190" t="str">
            <v>m</v>
          </cell>
          <cell r="E190">
            <v>60</v>
          </cell>
          <cell r="F190">
            <v>21.14</v>
          </cell>
          <cell r="G190">
            <v>1268.4000000000001</v>
          </cell>
          <cell r="H190">
            <v>0</v>
          </cell>
          <cell r="I190" t="str">
            <v/>
          </cell>
          <cell r="J190" t="str">
            <v/>
          </cell>
          <cell r="K190">
            <v>60</v>
          </cell>
          <cell r="L190">
            <v>21.14</v>
          </cell>
          <cell r="M190">
            <v>1268.4000000000001</v>
          </cell>
          <cell r="N190">
            <v>0</v>
          </cell>
        </row>
        <row r="191">
          <cell r="A191" t="str">
            <v>9.46</v>
          </cell>
          <cell r="B191" t="str">
            <v>92992UDD-UFMA</v>
          </cell>
          <cell r="C191" t="str">
            <v>Cabo de cobre nú,95 mm².</v>
          </cell>
          <cell r="D191" t="str">
            <v>m</v>
          </cell>
          <cell r="E191">
            <v>100</v>
          </cell>
          <cell r="F191">
            <v>29.07</v>
          </cell>
          <cell r="G191">
            <v>2907</v>
          </cell>
          <cell r="H191">
            <v>0</v>
          </cell>
          <cell r="I191" t="str">
            <v/>
          </cell>
          <cell r="J191" t="str">
            <v/>
          </cell>
          <cell r="K191">
            <v>100</v>
          </cell>
          <cell r="L191">
            <v>29.07</v>
          </cell>
          <cell r="M191">
            <v>2907</v>
          </cell>
          <cell r="N191">
            <v>0</v>
          </cell>
        </row>
        <row r="192">
          <cell r="A192" t="str">
            <v>9.47</v>
          </cell>
          <cell r="B192" t="str">
            <v>96973U-SINAPI</v>
          </cell>
          <cell r="C192" t="str">
            <v>Cordoalha de cobre nu 35 mm², não enterrada, com isolador - fornecimento e instalação. Af_12/2017</v>
          </cell>
          <cell r="D192" t="str">
            <v>m</v>
          </cell>
          <cell r="E192">
            <v>30</v>
          </cell>
          <cell r="F192">
            <v>25.91</v>
          </cell>
          <cell r="G192">
            <v>777.3</v>
          </cell>
          <cell r="H192">
            <v>0</v>
          </cell>
          <cell r="I192" t="str">
            <v/>
          </cell>
          <cell r="J192" t="str">
            <v/>
          </cell>
          <cell r="K192">
            <v>30</v>
          </cell>
          <cell r="L192">
            <v>25.91</v>
          </cell>
          <cell r="M192">
            <v>777.3</v>
          </cell>
          <cell r="N192">
            <v>0</v>
          </cell>
        </row>
        <row r="193">
          <cell r="A193" t="str">
            <v>9.48</v>
          </cell>
          <cell r="B193" t="str">
            <v>96971U-SINAPI</v>
          </cell>
          <cell r="C193" t="str">
            <v>Cordoalha de cobre nu 16 mm², não enterrada, com isolador - fornecimento e instalação. Af_12/2017</v>
          </cell>
          <cell r="D193" t="str">
            <v>m</v>
          </cell>
          <cell r="E193">
            <v>30</v>
          </cell>
          <cell r="F193">
            <v>15.57</v>
          </cell>
          <cell r="G193">
            <v>467.1</v>
          </cell>
          <cell r="H193">
            <v>0</v>
          </cell>
          <cell r="I193" t="str">
            <v/>
          </cell>
          <cell r="J193" t="str">
            <v/>
          </cell>
          <cell r="K193">
            <v>30</v>
          </cell>
          <cell r="L193">
            <v>15.57</v>
          </cell>
          <cell r="M193">
            <v>467.1</v>
          </cell>
          <cell r="N193">
            <v>0</v>
          </cell>
        </row>
        <row r="194">
          <cell r="A194" t="str">
            <v>9.49</v>
          </cell>
          <cell r="B194" t="str">
            <v>93128U.D1-UFMA</v>
          </cell>
          <cell r="C194" t="str">
            <v>Ponto de iluminação, c/eletroduto rígido soldável 25mm 3/4"), cabo c/isolação(0,6 a 1)Kv, caixa elétrica, rasgo, quebra e chumbamento.</v>
          </cell>
          <cell r="D194" t="str">
            <v>un</v>
          </cell>
          <cell r="E194">
            <v>150</v>
          </cell>
          <cell r="F194">
            <v>71.52</v>
          </cell>
          <cell r="G194">
            <v>10728</v>
          </cell>
          <cell r="H194">
            <v>0</v>
          </cell>
          <cell r="I194" t="str">
            <v/>
          </cell>
          <cell r="J194" t="str">
            <v/>
          </cell>
          <cell r="K194">
            <v>150</v>
          </cell>
          <cell r="L194">
            <v>71.52</v>
          </cell>
          <cell r="M194">
            <v>10728</v>
          </cell>
          <cell r="N194">
            <v>0</v>
          </cell>
        </row>
        <row r="195">
          <cell r="A195" t="str">
            <v>9.50</v>
          </cell>
          <cell r="B195" t="str">
            <v>93143U.D2-UFMA</v>
          </cell>
          <cell r="C195" t="str">
            <v>Ponto de força monofásico embutido na parede, c/eletroduto rígido soldável 25mm (3/4"), cabo 2,5mm², isolação (0,6 a 1)Kv, tomada 2P+T (20A/250V), caixa elétrica, quebra e chumbamento.</v>
          </cell>
          <cell r="D195" t="str">
            <v>un</v>
          </cell>
          <cell r="E195">
            <v>30</v>
          </cell>
          <cell r="F195">
            <v>101.78</v>
          </cell>
          <cell r="G195">
            <v>3053.4</v>
          </cell>
          <cell r="H195">
            <v>0</v>
          </cell>
          <cell r="I195" t="str">
            <v/>
          </cell>
          <cell r="J195" t="str">
            <v/>
          </cell>
          <cell r="K195">
            <v>30</v>
          </cell>
          <cell r="L195">
            <v>101.78</v>
          </cell>
          <cell r="M195">
            <v>3053.4</v>
          </cell>
          <cell r="N195">
            <v>0</v>
          </cell>
        </row>
        <row r="196">
          <cell r="A196" t="str">
            <v>9.51</v>
          </cell>
          <cell r="B196" t="str">
            <v>93144U.D1-UFMA</v>
          </cell>
          <cell r="C196" t="str">
            <v>Ponto de força monofásico de embutir p/central mini-split, c/eletroduto PVC soldável 25mm, cabo flexivel isolação (0,6 a 1)Kv 4,00mm², tomada 2P+T 20A, tubulações de dreno e de saida de refrigeração chumbamento.</v>
          </cell>
          <cell r="D196" t="str">
            <v>un</v>
          </cell>
          <cell r="E196">
            <v>20</v>
          </cell>
          <cell r="F196">
            <v>394.28</v>
          </cell>
          <cell r="G196">
            <v>7885.6</v>
          </cell>
          <cell r="H196">
            <v>0</v>
          </cell>
          <cell r="I196" t="str">
            <v/>
          </cell>
          <cell r="J196" t="str">
            <v/>
          </cell>
          <cell r="K196">
            <v>20</v>
          </cell>
          <cell r="L196">
            <v>394.28</v>
          </cell>
          <cell r="M196">
            <v>7885.6</v>
          </cell>
          <cell r="N196">
            <v>0</v>
          </cell>
        </row>
        <row r="197">
          <cell r="A197" t="str">
            <v>9.52</v>
          </cell>
          <cell r="B197" t="str">
            <v>93144U.D2-UFMA</v>
          </cell>
          <cell r="C197" t="str">
            <v>Ponto de força monofásico de embutir até 4.000w, c/eletroduto PVC soldável 25mm, cabo flexivel isolação (0,6 a 1)Kv 4,00mm², tomada 2P+T 20A.</v>
          </cell>
          <cell r="D197" t="str">
            <v>un</v>
          </cell>
          <cell r="E197">
            <v>20</v>
          </cell>
          <cell r="F197">
            <v>218.12</v>
          </cell>
          <cell r="G197">
            <v>4362.3999999999996</v>
          </cell>
          <cell r="H197">
            <v>0</v>
          </cell>
          <cell r="I197" t="str">
            <v/>
          </cell>
          <cell r="J197" t="str">
            <v/>
          </cell>
          <cell r="K197">
            <v>20</v>
          </cell>
          <cell r="L197">
            <v>218.12</v>
          </cell>
          <cell r="M197">
            <v>4362.3999999999996</v>
          </cell>
          <cell r="N197">
            <v>0</v>
          </cell>
        </row>
        <row r="198">
          <cell r="A198" t="str">
            <v>9.53</v>
          </cell>
          <cell r="B198" t="str">
            <v>93144U.D3-UFMA</v>
          </cell>
          <cell r="C198" t="str">
            <v>Ponto de força trifásico de embutir até 4.000w, c/eletroduto PVC soldável 25mm, cabo flexivel isolação (0,6 a 1)Kv 4,00mm², tomada 3P+T 20A.</v>
          </cell>
          <cell r="D198" t="str">
            <v>un</v>
          </cell>
          <cell r="E198">
            <v>20</v>
          </cell>
          <cell r="F198">
            <v>326.02999999999997</v>
          </cell>
          <cell r="G198">
            <v>6520.6</v>
          </cell>
          <cell r="H198">
            <v>0</v>
          </cell>
          <cell r="I198" t="str">
            <v/>
          </cell>
          <cell r="J198" t="str">
            <v/>
          </cell>
          <cell r="K198">
            <v>20</v>
          </cell>
          <cell r="L198">
            <v>326.02999999999997</v>
          </cell>
          <cell r="M198">
            <v>6520.6</v>
          </cell>
          <cell r="N198">
            <v>0</v>
          </cell>
        </row>
        <row r="199">
          <cell r="A199" t="str">
            <v>9.54</v>
          </cell>
          <cell r="B199" t="str">
            <v>74231/1UD-UFMA</v>
          </cell>
          <cell r="C199" t="str">
            <v>Luminária para iluminação pública em LED, 240 watts, c/corpo em perfis de alumínio (20x40)mm e chapa de alumínio; difusor em alumínio extrudado; conjunto óptico de três módulos c/112 LEDs cada, SMD3030 CREE., inclusive braço e acessórios p/fixação em poste de concreto.</v>
          </cell>
          <cell r="D199" t="str">
            <v>un</v>
          </cell>
          <cell r="E199">
            <v>150</v>
          </cell>
          <cell r="F199">
            <v>452.34</v>
          </cell>
          <cell r="G199">
            <v>67851</v>
          </cell>
          <cell r="H199">
            <v>0</v>
          </cell>
          <cell r="I199" t="str">
            <v/>
          </cell>
          <cell r="J199" t="str">
            <v/>
          </cell>
          <cell r="K199">
            <v>150</v>
          </cell>
          <cell r="L199">
            <v>452.34</v>
          </cell>
          <cell r="M199">
            <v>67851</v>
          </cell>
          <cell r="N199">
            <v>0</v>
          </cell>
        </row>
        <row r="200">
          <cell r="A200" t="str">
            <v>9.55</v>
          </cell>
          <cell r="B200" t="str">
            <v>74246/1U.D2-UFMA</v>
          </cell>
          <cell r="C200" t="str">
            <v>Refletor (luminária industrial) em LED, 250 watts, c/corpo em perfis de alumínio (20x40)mm e chapa de alumínio; difusor em alumínio extrudado; conjunto óptico de quatro módulos c/64 LEDs cada, SMD3030 Lumiled Philips e lentes incorporadas.</v>
          </cell>
          <cell r="D200" t="str">
            <v>un</v>
          </cell>
          <cell r="E200">
            <v>150</v>
          </cell>
          <cell r="F200">
            <v>495.25</v>
          </cell>
          <cell r="G200">
            <v>74287.5</v>
          </cell>
          <cell r="H200">
            <v>0</v>
          </cell>
          <cell r="I200" t="str">
            <v/>
          </cell>
          <cell r="J200" t="str">
            <v/>
          </cell>
          <cell r="K200">
            <v>150</v>
          </cell>
          <cell r="L200">
            <v>495.25</v>
          </cell>
          <cell r="M200">
            <v>74287.5</v>
          </cell>
          <cell r="N200">
            <v>0</v>
          </cell>
        </row>
        <row r="201">
          <cell r="A201" t="str">
            <v>9.56</v>
          </cell>
          <cell r="B201" t="str">
            <v>97583U.D2-UFMA</v>
          </cell>
          <cell r="C201" t="str">
            <v>Luminária de sobrepor tipo calha, aletada, c/lâmpada tubular T8 LED (9/10) w.</v>
          </cell>
          <cell r="D201" t="str">
            <v>un</v>
          </cell>
          <cell r="E201">
            <v>100</v>
          </cell>
          <cell r="F201">
            <v>41.26</v>
          </cell>
          <cell r="G201">
            <v>4126</v>
          </cell>
          <cell r="H201">
            <v>0</v>
          </cell>
          <cell r="I201" t="str">
            <v/>
          </cell>
          <cell r="J201" t="str">
            <v/>
          </cell>
          <cell r="K201">
            <v>100</v>
          </cell>
          <cell r="L201">
            <v>41.26</v>
          </cell>
          <cell r="M201">
            <v>4126</v>
          </cell>
          <cell r="N201">
            <v>0</v>
          </cell>
        </row>
        <row r="202">
          <cell r="A202" t="str">
            <v>9.57</v>
          </cell>
          <cell r="B202" t="str">
            <v>97585U.D1-UFMA</v>
          </cell>
          <cell r="C202" t="str">
            <v>Luminária de sobrepor tipo calha, aletada, c/lâmpadas tubulares T8 LED 2x(18/20) w, fornecimento e instalação.</v>
          </cell>
          <cell r="D202" t="str">
            <v>un</v>
          </cell>
          <cell r="E202">
            <v>100</v>
          </cell>
          <cell r="F202">
            <v>92.32</v>
          </cell>
          <cell r="G202">
            <v>9232</v>
          </cell>
          <cell r="H202">
            <v>0</v>
          </cell>
          <cell r="I202" t="str">
            <v/>
          </cell>
          <cell r="J202" t="str">
            <v/>
          </cell>
          <cell r="K202">
            <v>100</v>
          </cell>
          <cell r="L202">
            <v>92.32</v>
          </cell>
          <cell r="M202">
            <v>9232</v>
          </cell>
          <cell r="N202">
            <v>0</v>
          </cell>
        </row>
        <row r="203">
          <cell r="A203" t="str">
            <v>9.58</v>
          </cell>
          <cell r="B203" t="str">
            <v>97585U.D2-UFMA</v>
          </cell>
          <cell r="C203" t="str">
            <v>Luminária de sobrepor tipo calha, aletada, c/lâmpadas tubulares T8 LED 2x(9/10) w, fornecimento e instalação.</v>
          </cell>
          <cell r="D203" t="str">
            <v>un</v>
          </cell>
          <cell r="E203">
            <v>100</v>
          </cell>
          <cell r="F203">
            <v>77.42</v>
          </cell>
          <cell r="G203">
            <v>7742</v>
          </cell>
          <cell r="H203">
            <v>0</v>
          </cell>
          <cell r="I203" t="str">
            <v/>
          </cell>
          <cell r="J203" t="str">
            <v/>
          </cell>
          <cell r="K203">
            <v>100</v>
          </cell>
          <cell r="L203">
            <v>77.42</v>
          </cell>
          <cell r="M203">
            <v>7742</v>
          </cell>
          <cell r="N203">
            <v>0</v>
          </cell>
        </row>
        <row r="204">
          <cell r="A204" t="str">
            <v>9.59</v>
          </cell>
          <cell r="B204" t="str">
            <v>97592U-SINAPI</v>
          </cell>
          <cell r="C204" t="str">
            <v>Luminária de sobrepor, tipo plafon, c/lâmpada LED, 12/13w, fornecimento e instalação; Af. 11/17.</v>
          </cell>
          <cell r="D204" t="str">
            <v>un</v>
          </cell>
          <cell r="E204">
            <v>100</v>
          </cell>
          <cell r="F204">
            <v>125.7</v>
          </cell>
          <cell r="G204">
            <v>12570</v>
          </cell>
          <cell r="H204">
            <v>0</v>
          </cell>
          <cell r="I204" t="str">
            <v/>
          </cell>
          <cell r="J204" t="str">
            <v/>
          </cell>
          <cell r="K204">
            <v>100</v>
          </cell>
          <cell r="L204">
            <v>125.7</v>
          </cell>
          <cell r="M204">
            <v>12570</v>
          </cell>
          <cell r="N204">
            <v>0</v>
          </cell>
        </row>
        <row r="205">
          <cell r="A205" t="str">
            <v>9.60</v>
          </cell>
          <cell r="B205" t="str">
            <v>97609U.D1-UFMA</v>
          </cell>
          <cell r="C205" t="str">
            <v>Substituição de lâmpada tubular T8 led (9/10)w</v>
          </cell>
          <cell r="D205" t="str">
            <v>un</v>
          </cell>
          <cell r="E205">
            <v>200</v>
          </cell>
          <cell r="F205">
            <v>10.8</v>
          </cell>
          <cell r="G205">
            <v>2160</v>
          </cell>
          <cell r="H205">
            <v>0</v>
          </cell>
          <cell r="I205" t="str">
            <v/>
          </cell>
          <cell r="J205" t="str">
            <v/>
          </cell>
          <cell r="K205">
            <v>200</v>
          </cell>
          <cell r="L205">
            <v>10.8</v>
          </cell>
          <cell r="M205">
            <v>2160</v>
          </cell>
          <cell r="N205">
            <v>0</v>
          </cell>
        </row>
        <row r="206">
          <cell r="A206" t="str">
            <v>9.61</v>
          </cell>
          <cell r="B206" t="str">
            <v>97609U.D2-UFMA</v>
          </cell>
          <cell r="C206" t="str">
            <v>Substituição de lâmpada tubular T8 led (18/20) w</v>
          </cell>
          <cell r="D206" t="str">
            <v>un</v>
          </cell>
          <cell r="E206">
            <v>200</v>
          </cell>
          <cell r="F206">
            <v>10.8</v>
          </cell>
          <cell r="G206">
            <v>2160</v>
          </cell>
          <cell r="H206">
            <v>0</v>
          </cell>
          <cell r="I206" t="str">
            <v/>
          </cell>
          <cell r="J206" t="str">
            <v/>
          </cell>
          <cell r="K206">
            <v>200</v>
          </cell>
          <cell r="L206">
            <v>10.8</v>
          </cell>
          <cell r="M206">
            <v>2160</v>
          </cell>
          <cell r="N206">
            <v>0</v>
          </cell>
        </row>
        <row r="207">
          <cell r="A207" t="str">
            <v>9.62</v>
          </cell>
          <cell r="B207" t="str">
            <v>91953U-SINAPI</v>
          </cell>
          <cell r="C207" t="str">
            <v>Interruptor simples (1 módulo), 10A/250V, c/suporte e placa -fornecimento e instalação; Af.12/15.</v>
          </cell>
          <cell r="D207" t="str">
            <v>un</v>
          </cell>
          <cell r="E207">
            <v>50</v>
          </cell>
          <cell r="F207">
            <v>14.45</v>
          </cell>
          <cell r="G207">
            <v>722.5</v>
          </cell>
          <cell r="H207">
            <v>0</v>
          </cell>
          <cell r="I207" t="str">
            <v/>
          </cell>
          <cell r="J207" t="str">
            <v/>
          </cell>
          <cell r="K207">
            <v>50</v>
          </cell>
          <cell r="L207">
            <v>14.45</v>
          </cell>
          <cell r="M207">
            <v>722.5</v>
          </cell>
          <cell r="N207">
            <v>0</v>
          </cell>
        </row>
        <row r="208">
          <cell r="A208" t="str">
            <v>9.63</v>
          </cell>
          <cell r="B208" t="str">
            <v>91957U-SINAPI</v>
          </cell>
          <cell r="C208" t="str">
            <v>Interruptor simples (1 módulo) c/interruptor paralelo (1 módulo), 10A/250V, suporte e placa - fornecimento e instalação; Af. 12/15.</v>
          </cell>
          <cell r="D208" t="str">
            <v>un</v>
          </cell>
          <cell r="E208">
            <v>20</v>
          </cell>
          <cell r="F208">
            <v>27.15</v>
          </cell>
          <cell r="G208">
            <v>543</v>
          </cell>
          <cell r="H208">
            <v>0</v>
          </cell>
          <cell r="I208" t="str">
            <v/>
          </cell>
          <cell r="J208" t="str">
            <v/>
          </cell>
          <cell r="K208">
            <v>20</v>
          </cell>
          <cell r="L208">
            <v>27.15</v>
          </cell>
          <cell r="M208">
            <v>543</v>
          </cell>
          <cell r="N208">
            <v>0</v>
          </cell>
        </row>
        <row r="209">
          <cell r="A209" t="str">
            <v>9.64</v>
          </cell>
          <cell r="B209" t="str">
            <v>91959U-SINAPI</v>
          </cell>
          <cell r="C209" t="str">
            <v>Interruptor simples (2 módulos), 10A/250V, c/suporte e placa -fornecimento e instalação; Af.12/15.</v>
          </cell>
          <cell r="D209" t="str">
            <v>un</v>
          </cell>
          <cell r="E209">
            <v>50</v>
          </cell>
          <cell r="F209">
            <v>22.72</v>
          </cell>
          <cell r="G209">
            <v>1136</v>
          </cell>
          <cell r="H209">
            <v>0</v>
          </cell>
          <cell r="I209" t="str">
            <v/>
          </cell>
          <cell r="J209" t="str">
            <v/>
          </cell>
          <cell r="K209">
            <v>50</v>
          </cell>
          <cell r="L209">
            <v>22.72</v>
          </cell>
          <cell r="M209">
            <v>1136</v>
          </cell>
          <cell r="N209">
            <v>0</v>
          </cell>
        </row>
        <row r="210">
          <cell r="A210" t="str">
            <v>9.65</v>
          </cell>
          <cell r="B210" t="str">
            <v>91174-SINAPI</v>
          </cell>
          <cell r="C210" t="str">
            <v>Fixação de tubos verticais de ppr diâmetros maiores que 40 mm e menores ou iguais a 75 mm com abraçadeira metálica rígida tipo d 1 1/2", fixada em perfilado em alvenaria. Af_05/2015</v>
          </cell>
          <cell r="D210" t="str">
            <v>m</v>
          </cell>
          <cell r="E210">
            <v>50</v>
          </cell>
          <cell r="F210">
            <v>1.7</v>
          </cell>
          <cell r="G210">
            <v>85</v>
          </cell>
          <cell r="H210">
            <v>0</v>
          </cell>
          <cell r="I210" t="str">
            <v/>
          </cell>
          <cell r="J210" t="str">
            <v/>
          </cell>
          <cell r="K210">
            <v>50</v>
          </cell>
          <cell r="L210">
            <v>1.7</v>
          </cell>
          <cell r="M210">
            <v>85</v>
          </cell>
          <cell r="N210">
            <v>0</v>
          </cell>
        </row>
        <row r="211">
          <cell r="A211" t="str">
            <v>9.66</v>
          </cell>
          <cell r="B211" t="str">
            <v>90447U-SINAPI</v>
          </cell>
          <cell r="C211" t="str">
            <v>Rasgo em alvenaria para eletrodutos com diametros menores ou iguais a 40 mm. Af.05/15</v>
          </cell>
          <cell r="D211" t="str">
            <v>m</v>
          </cell>
          <cell r="E211">
            <v>100</v>
          </cell>
          <cell r="F211">
            <v>4.79</v>
          </cell>
          <cell r="G211">
            <v>479</v>
          </cell>
          <cell r="H211">
            <v>0</v>
          </cell>
          <cell r="I211" t="str">
            <v/>
          </cell>
          <cell r="J211" t="str">
            <v/>
          </cell>
          <cell r="K211">
            <v>100</v>
          </cell>
          <cell r="L211">
            <v>4.79</v>
          </cell>
          <cell r="M211">
            <v>479</v>
          </cell>
          <cell r="N211">
            <v>0</v>
          </cell>
        </row>
        <row r="212">
          <cell r="A212" t="str">
            <v>9.67</v>
          </cell>
          <cell r="B212" t="str">
            <v>91222U-SINAPI</v>
          </cell>
          <cell r="C212" t="str">
            <v>Rasgo em alvenaria para ramais/ distribuição com diâmetros maiores que 40 mm e menores ou iguais a 75 mm. Af.05/15</v>
          </cell>
          <cell r="D212" t="str">
            <v>m</v>
          </cell>
          <cell r="E212">
            <v>100</v>
          </cell>
          <cell r="F212">
            <v>9.23</v>
          </cell>
          <cell r="G212">
            <v>923</v>
          </cell>
          <cell r="H212">
            <v>0</v>
          </cell>
          <cell r="I212" t="str">
            <v/>
          </cell>
          <cell r="J212" t="str">
            <v/>
          </cell>
          <cell r="K212">
            <v>100</v>
          </cell>
          <cell r="L212">
            <v>9.23</v>
          </cell>
          <cell r="M212">
            <v>923</v>
          </cell>
          <cell r="N212">
            <v>0</v>
          </cell>
        </row>
        <row r="213">
          <cell r="A213" t="str">
            <v>9.68</v>
          </cell>
          <cell r="B213" t="str">
            <v>93358U-SINAPI</v>
          </cell>
          <cell r="C213" t="str">
            <v>Escavação manual de vala, profundidade menor ou igual a 1,30 m; Af.03/16.</v>
          </cell>
          <cell r="D213" t="str">
            <v>m³</v>
          </cell>
          <cell r="E213">
            <v>20</v>
          </cell>
          <cell r="F213">
            <v>50.15</v>
          </cell>
          <cell r="G213">
            <v>1003</v>
          </cell>
          <cell r="H213">
            <v>0</v>
          </cell>
          <cell r="I213" t="str">
            <v/>
          </cell>
          <cell r="J213" t="str">
            <v/>
          </cell>
          <cell r="K213">
            <v>20</v>
          </cell>
          <cell r="L213">
            <v>50.15</v>
          </cell>
          <cell r="M213">
            <v>1003</v>
          </cell>
          <cell r="N213">
            <v>0</v>
          </cell>
        </row>
        <row r="214">
          <cell r="A214" t="str">
            <v>9.69</v>
          </cell>
          <cell r="B214" t="str">
            <v>93382U-SINAPI</v>
          </cell>
          <cell r="C214" t="str">
            <v>Reaterro manual de vala e compactação mecanizada empregando soquete vibratório; Af.04/16.</v>
          </cell>
          <cell r="D214" t="str">
            <v>m³</v>
          </cell>
          <cell r="E214">
            <v>20</v>
          </cell>
          <cell r="F214">
            <v>19.36</v>
          </cell>
          <cell r="G214">
            <v>387.2</v>
          </cell>
          <cell r="H214">
            <v>0</v>
          </cell>
          <cell r="I214" t="str">
            <v/>
          </cell>
          <cell r="J214" t="str">
            <v/>
          </cell>
          <cell r="K214">
            <v>20</v>
          </cell>
          <cell r="L214">
            <v>19.36</v>
          </cell>
          <cell r="M214">
            <v>387.2</v>
          </cell>
          <cell r="N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 t="str">
            <v>9.70</v>
          </cell>
          <cell r="B216">
            <v>0</v>
          </cell>
          <cell r="C216" t="str">
            <v>Subestação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 t="str">
            <v/>
          </cell>
          <cell r="J216" t="str">
            <v/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9.70.1</v>
          </cell>
          <cell r="B217" t="str">
            <v>14010201-UFMA</v>
          </cell>
          <cell r="C217" t="str">
            <v>Subestação Abrigada para transformador á seco 150KVA</v>
          </cell>
          <cell r="D217" t="str">
            <v>un</v>
          </cell>
          <cell r="E217">
            <v>1</v>
          </cell>
          <cell r="F217">
            <v>28428.33</v>
          </cell>
          <cell r="G217">
            <v>28428.33</v>
          </cell>
          <cell r="H217">
            <v>0</v>
          </cell>
          <cell r="I217" t="str">
            <v/>
          </cell>
          <cell r="J217" t="str">
            <v/>
          </cell>
          <cell r="K217">
            <v>1</v>
          </cell>
          <cell r="L217">
            <v>28428.33</v>
          </cell>
          <cell r="M217">
            <v>28428.33</v>
          </cell>
          <cell r="N217">
            <v>0</v>
          </cell>
        </row>
        <row r="218">
          <cell r="A218" t="str">
            <v>9.70.2</v>
          </cell>
          <cell r="B218" t="str">
            <v>73857/UD2-UFMA</v>
          </cell>
          <cell r="C218" t="str">
            <v>Transformadora distribuição 45KVA, trifásico 60hz classe 15KV, imerso em óleo mineral fornecimento    e instalação, inclusive guindauto.</v>
          </cell>
          <cell r="D218" t="str">
            <v>un</v>
          </cell>
          <cell r="E218">
            <v>2</v>
          </cell>
          <cell r="F218">
            <v>2687.73</v>
          </cell>
          <cell r="G218">
            <v>5375.46</v>
          </cell>
          <cell r="H218">
            <v>0</v>
          </cell>
          <cell r="I218" t="str">
            <v/>
          </cell>
          <cell r="J218" t="str">
            <v/>
          </cell>
          <cell r="K218">
            <v>2</v>
          </cell>
          <cell r="L218">
            <v>2687.73</v>
          </cell>
          <cell r="M218">
            <v>5375.46</v>
          </cell>
          <cell r="N218">
            <v>0</v>
          </cell>
        </row>
        <row r="219">
          <cell r="A219" t="str">
            <v>9.70.3</v>
          </cell>
          <cell r="B219" t="str">
            <v>73857/UD3-UFMA</v>
          </cell>
          <cell r="C219" t="str">
            <v>Transformadora distribuição 75KVA, trifásico 60hz classe 15KV, imerso em óleo mineral fornecimento     e instalação, inclusive guindauto.</v>
          </cell>
          <cell r="D219" t="str">
            <v>un</v>
          </cell>
          <cell r="E219">
            <v>2</v>
          </cell>
          <cell r="F219">
            <v>3433.96</v>
          </cell>
          <cell r="G219">
            <v>6867.92</v>
          </cell>
          <cell r="H219">
            <v>0</v>
          </cell>
          <cell r="I219" t="str">
            <v/>
          </cell>
          <cell r="J219" t="str">
            <v/>
          </cell>
          <cell r="K219">
            <v>2</v>
          </cell>
          <cell r="L219">
            <v>3433.96</v>
          </cell>
          <cell r="M219">
            <v>6867.92</v>
          </cell>
          <cell r="N219">
            <v>0</v>
          </cell>
        </row>
        <row r="220">
          <cell r="A220" t="str">
            <v>9.70.4</v>
          </cell>
          <cell r="B220" t="str">
            <v>73857/UD4-UFMA</v>
          </cell>
          <cell r="C220" t="str">
            <v>Transformadora distribuição 112,5KVA, trifásico 60hz classe 15KV, imerso em óleo mineral fornecimento    e instalação, inclusive guindauto.</v>
          </cell>
          <cell r="D220" t="str">
            <v>un</v>
          </cell>
          <cell r="E220">
            <v>1</v>
          </cell>
          <cell r="F220">
            <v>4316.28</v>
          </cell>
          <cell r="G220">
            <v>4316.28</v>
          </cell>
          <cell r="H220">
            <v>0</v>
          </cell>
          <cell r="I220" t="str">
            <v/>
          </cell>
          <cell r="J220" t="str">
            <v/>
          </cell>
          <cell r="K220">
            <v>1</v>
          </cell>
          <cell r="L220">
            <v>4316.28</v>
          </cell>
          <cell r="M220">
            <v>4316.28</v>
          </cell>
          <cell r="N220">
            <v>0</v>
          </cell>
        </row>
        <row r="221">
          <cell r="A221" t="str">
            <v>9.70.5</v>
          </cell>
          <cell r="B221" t="str">
            <v>73857/UD5-UFMA</v>
          </cell>
          <cell r="C221" t="str">
            <v>Transformadora distribuição 150KVA, trifásico 60hz classe 15KV, imerso em óleo mineral fornecimento    e instalação, inclusive guindauto.</v>
          </cell>
          <cell r="D221" t="str">
            <v>un</v>
          </cell>
          <cell r="E221">
            <v>1</v>
          </cell>
          <cell r="F221">
            <v>5415.21</v>
          </cell>
          <cell r="G221">
            <v>5415.21</v>
          </cell>
          <cell r="H221">
            <v>0</v>
          </cell>
          <cell r="I221" t="str">
            <v/>
          </cell>
          <cell r="J221" t="str">
            <v/>
          </cell>
          <cell r="K221">
            <v>1</v>
          </cell>
          <cell r="L221">
            <v>5415.21</v>
          </cell>
          <cell r="M221">
            <v>5415.21</v>
          </cell>
          <cell r="N221">
            <v>0</v>
          </cell>
        </row>
        <row r="222">
          <cell r="A222" t="str">
            <v>9.70.6</v>
          </cell>
          <cell r="B222" t="str">
            <v>73857/UD6-UFMA</v>
          </cell>
          <cell r="C222" t="str">
            <v>Transformadora distribuição 225KVA, trifásico 60hz classe 15KV, imerso em óleo mineral fornecimento    e instalação, inclusive guindauto.</v>
          </cell>
          <cell r="D222" t="str">
            <v>un</v>
          </cell>
          <cell r="E222">
            <v>1</v>
          </cell>
          <cell r="F222">
            <v>7536.91</v>
          </cell>
          <cell r="G222">
            <v>7536.91</v>
          </cell>
          <cell r="H222">
            <v>0</v>
          </cell>
          <cell r="I222" t="str">
            <v/>
          </cell>
          <cell r="J222" t="str">
            <v/>
          </cell>
          <cell r="K222">
            <v>1</v>
          </cell>
          <cell r="L222">
            <v>7536.91</v>
          </cell>
          <cell r="M222">
            <v>7536.91</v>
          </cell>
          <cell r="N222">
            <v>0</v>
          </cell>
        </row>
        <row r="223">
          <cell r="A223" t="str">
            <v>9.70.7</v>
          </cell>
          <cell r="B223" t="str">
            <v>73857/UD7-UFMA</v>
          </cell>
          <cell r="C223" t="str">
            <v>Transformadora distribuição 300KVA, trifásico 60hz classe 15KV, imerso em óleo mineral fornecimento    e instalação. inclusive guindauto.</v>
          </cell>
          <cell r="D223" t="str">
            <v>un</v>
          </cell>
          <cell r="E223">
            <v>1</v>
          </cell>
          <cell r="F223">
            <v>8820.39</v>
          </cell>
          <cell r="G223">
            <v>8820.39</v>
          </cell>
          <cell r="H223">
            <v>0</v>
          </cell>
          <cell r="I223" t="str">
            <v/>
          </cell>
          <cell r="J223" t="str">
            <v/>
          </cell>
          <cell r="K223">
            <v>1</v>
          </cell>
          <cell r="L223">
            <v>8820.39</v>
          </cell>
          <cell r="M223">
            <v>8820.39</v>
          </cell>
          <cell r="N223">
            <v>0</v>
          </cell>
        </row>
        <row r="224">
          <cell r="A224" t="str">
            <v>9.70.8</v>
          </cell>
          <cell r="B224" t="str">
            <v>73857/UD8-UFMA</v>
          </cell>
          <cell r="C224" t="str">
            <v>Transformadora distribuição 500KVA, trifásico 60hz classe 15KV, imerso em óleo mineral fornecimento    e instalação, inclusive guindauto.</v>
          </cell>
          <cell r="D224" t="str">
            <v>un</v>
          </cell>
          <cell r="E224">
            <v>1</v>
          </cell>
          <cell r="F224">
            <v>14240.76</v>
          </cell>
          <cell r="G224">
            <v>14240.76</v>
          </cell>
          <cell r="H224">
            <v>0</v>
          </cell>
          <cell r="I224" t="str">
            <v/>
          </cell>
          <cell r="J224" t="str">
            <v/>
          </cell>
          <cell r="K224">
            <v>1</v>
          </cell>
          <cell r="L224">
            <v>14240.76</v>
          </cell>
          <cell r="M224">
            <v>14240.76</v>
          </cell>
          <cell r="N224">
            <v>0</v>
          </cell>
        </row>
        <row r="225">
          <cell r="A225" t="str">
            <v>9.70.9</v>
          </cell>
          <cell r="B225" t="str">
            <v>74130/9U.D2-UFMA</v>
          </cell>
          <cell r="C225" t="str">
            <v>Cubículo de disjunção composto p/disjuntor de média tensão à vácuo do tipo MAF, classe de tensão 17,5 KV; corrente nominal 1250 A, capacidade nominal de interrupção 500 MVA, com relé de abertura, relé de fechamento, motor elétrico com redutor p/ carrega-mento automático das molas; micro-switch p/ telesi-nalisar mola carregada, bloqueio mecânicos tipo KIRK; Relés de sobre- corrente do tipo URPE 7104 (sistema de proteção indireta integrada, microproces-sada- Proteção "ON BOARD"); contator mecânico    de manobras; dispositivo de sinalização mecânica    da intervenção dos relés de sobre corrente, c/reset manual; Barramento de cobre tipo vergalhão de 3/8"; bornes concêntricos á pressão, isolador suporte 15 KV, interno, transformador de potencial 15 KV,   tensão 13800/115 V e No-break 1000 VA.</v>
          </cell>
          <cell r="D225" t="str">
            <v>un</v>
          </cell>
          <cell r="E225">
            <v>6</v>
          </cell>
          <cell r="F225">
            <v>15999.72</v>
          </cell>
          <cell r="G225">
            <v>95998.32</v>
          </cell>
          <cell r="H225">
            <v>0</v>
          </cell>
          <cell r="I225" t="str">
            <v/>
          </cell>
          <cell r="J225" t="str">
            <v/>
          </cell>
          <cell r="K225">
            <v>6</v>
          </cell>
          <cell r="L225">
            <v>15999.72</v>
          </cell>
          <cell r="M225">
            <v>95998.32</v>
          </cell>
          <cell r="N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A227">
            <v>10</v>
          </cell>
          <cell r="B227">
            <v>0</v>
          </cell>
          <cell r="C227" t="str">
            <v>INSTALAÇÕES HIDRÁULICAS</v>
          </cell>
          <cell r="D227">
            <v>0</v>
          </cell>
          <cell r="E227">
            <v>0</v>
          </cell>
          <cell r="F227">
            <v>0</v>
          </cell>
          <cell r="G227">
            <v>18074.400000000001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18074.400000000001</v>
          </cell>
          <cell r="N227">
            <v>0</v>
          </cell>
        </row>
        <row r="228">
          <cell r="A228" t="str">
            <v>10.1</v>
          </cell>
          <cell r="B228" t="str">
            <v>89401UD-UFMA</v>
          </cell>
          <cell r="C228" t="str">
            <v>Tubo PVC soldável 20mm, instalado em ramal de distribuição de água - fornecimento e instalação, inclusive conexões.</v>
          </cell>
          <cell r="D228" t="str">
            <v>m</v>
          </cell>
          <cell r="E228">
            <v>120</v>
          </cell>
          <cell r="F228">
            <v>4.2699999999999996</v>
          </cell>
          <cell r="G228">
            <v>512.4</v>
          </cell>
          <cell r="H228">
            <v>0</v>
          </cell>
          <cell r="I228" t="str">
            <v/>
          </cell>
          <cell r="J228" t="str">
            <v/>
          </cell>
          <cell r="K228">
            <v>120</v>
          </cell>
          <cell r="L228">
            <v>4.2699999999999996</v>
          </cell>
          <cell r="M228">
            <v>512.4</v>
          </cell>
          <cell r="N228">
            <v>0</v>
          </cell>
        </row>
        <row r="229">
          <cell r="A229" t="str">
            <v>10.2</v>
          </cell>
          <cell r="B229" t="str">
            <v>89402UD-UFMA</v>
          </cell>
          <cell r="C229" t="str">
            <v>Tubo PVC soldável 25mm, instalado em ramal de distribuição de água - fornecimento e instalação, inclusive conexões.</v>
          </cell>
          <cell r="D229" t="str">
            <v>m</v>
          </cell>
          <cell r="E229">
            <v>120</v>
          </cell>
          <cell r="F229">
            <v>5.13</v>
          </cell>
          <cell r="G229">
            <v>615.6</v>
          </cell>
          <cell r="H229">
            <v>0</v>
          </cell>
          <cell r="I229" t="str">
            <v/>
          </cell>
          <cell r="J229" t="str">
            <v/>
          </cell>
          <cell r="K229">
            <v>120</v>
          </cell>
          <cell r="L229">
            <v>5.13</v>
          </cell>
          <cell r="M229">
            <v>615.6</v>
          </cell>
          <cell r="N229">
            <v>0</v>
          </cell>
        </row>
        <row r="230">
          <cell r="A230" t="str">
            <v>10.3</v>
          </cell>
          <cell r="B230" t="str">
            <v>89403UD-UFMA</v>
          </cell>
          <cell r="C230" t="str">
            <v>Tubo PVC soldável 32mm, instalado em ramal de distribuição de água - fornecimento e instalação, inclusive conexões.</v>
          </cell>
          <cell r="D230" t="str">
            <v>m</v>
          </cell>
          <cell r="E230">
            <v>120</v>
          </cell>
          <cell r="F230">
            <v>7.83</v>
          </cell>
          <cell r="G230">
            <v>939.6</v>
          </cell>
          <cell r="H230">
            <v>0</v>
          </cell>
          <cell r="I230" t="str">
            <v/>
          </cell>
          <cell r="J230" t="str">
            <v/>
          </cell>
          <cell r="K230">
            <v>120</v>
          </cell>
          <cell r="L230">
            <v>7.83</v>
          </cell>
          <cell r="M230">
            <v>939.6</v>
          </cell>
          <cell r="N230">
            <v>0</v>
          </cell>
        </row>
        <row r="231">
          <cell r="A231" t="str">
            <v>10.4</v>
          </cell>
          <cell r="B231" t="str">
            <v>89446UD-UFMA</v>
          </cell>
          <cell r="C231" t="str">
            <v>Tubo PVC soldável 25mm, instalado em prumada de água - fornecimento e instalação; inclusive conexões.</v>
          </cell>
          <cell r="D231" t="str">
            <v>m</v>
          </cell>
          <cell r="E231">
            <v>120</v>
          </cell>
          <cell r="F231">
            <v>2.14</v>
          </cell>
          <cell r="G231">
            <v>256.8</v>
          </cell>
          <cell r="H231">
            <v>0</v>
          </cell>
          <cell r="I231" t="str">
            <v/>
          </cell>
          <cell r="J231" t="str">
            <v/>
          </cell>
          <cell r="K231">
            <v>120</v>
          </cell>
          <cell r="L231">
            <v>2.14</v>
          </cell>
          <cell r="M231">
            <v>256.8</v>
          </cell>
          <cell r="N231">
            <v>0</v>
          </cell>
        </row>
        <row r="232">
          <cell r="A232" t="str">
            <v>10.5</v>
          </cell>
          <cell r="B232" t="str">
            <v>89447UD-UFMA</v>
          </cell>
          <cell r="C232" t="str">
            <v>Tubo PVC soldável 32mm, instalado em prumada de água - fornecimento e instalação, inclusive conexões.</v>
          </cell>
          <cell r="D232" t="str">
            <v>m</v>
          </cell>
          <cell r="E232">
            <v>120</v>
          </cell>
          <cell r="F232">
            <v>4.3099999999999996</v>
          </cell>
          <cell r="G232">
            <v>517.20000000000005</v>
          </cell>
          <cell r="H232">
            <v>0</v>
          </cell>
          <cell r="I232" t="str">
            <v/>
          </cell>
          <cell r="J232" t="str">
            <v/>
          </cell>
          <cell r="K232">
            <v>120</v>
          </cell>
          <cell r="L232">
            <v>4.3099999999999996</v>
          </cell>
          <cell r="M232">
            <v>517.20000000000005</v>
          </cell>
          <cell r="N232">
            <v>0</v>
          </cell>
        </row>
        <row r="233">
          <cell r="A233" t="str">
            <v>10.6</v>
          </cell>
          <cell r="B233" t="str">
            <v>89448UD-UFMA</v>
          </cell>
          <cell r="C233" t="str">
            <v>Tubo PVC soldável 40mm, instalado em prumada de água - fornecimento e instalação, inclusive conexões.</v>
          </cell>
          <cell r="D233" t="str">
            <v>m</v>
          </cell>
          <cell r="E233">
            <v>120</v>
          </cell>
          <cell r="F233">
            <v>6.1</v>
          </cell>
          <cell r="G233">
            <v>732</v>
          </cell>
          <cell r="H233">
            <v>0</v>
          </cell>
          <cell r="I233" t="str">
            <v/>
          </cell>
          <cell r="J233" t="str">
            <v/>
          </cell>
          <cell r="K233">
            <v>120</v>
          </cell>
          <cell r="L233">
            <v>6.1</v>
          </cell>
          <cell r="M233">
            <v>732</v>
          </cell>
          <cell r="N233">
            <v>0</v>
          </cell>
        </row>
        <row r="234">
          <cell r="A234" t="str">
            <v>10.7</v>
          </cell>
          <cell r="B234" t="str">
            <v>89449UD-UFMA</v>
          </cell>
          <cell r="C234" t="str">
            <v>Tubo PVC soldável 50mm, instalado em prumada de água - fornecimento e instalação, inclusive conexões.</v>
          </cell>
          <cell r="D234" t="str">
            <v>m</v>
          </cell>
          <cell r="E234">
            <v>120</v>
          </cell>
          <cell r="F234">
            <v>7.07</v>
          </cell>
          <cell r="G234">
            <v>848.4</v>
          </cell>
          <cell r="H234">
            <v>0</v>
          </cell>
          <cell r="I234" t="str">
            <v/>
          </cell>
          <cell r="J234" t="str">
            <v/>
          </cell>
          <cell r="K234">
            <v>120</v>
          </cell>
          <cell r="L234">
            <v>7.07</v>
          </cell>
          <cell r="M234">
            <v>848.4</v>
          </cell>
          <cell r="N234">
            <v>0</v>
          </cell>
        </row>
        <row r="235">
          <cell r="A235" t="str">
            <v>10.8</v>
          </cell>
          <cell r="B235" t="str">
            <v>89450UD-UFMA</v>
          </cell>
          <cell r="C235" t="str">
            <v>Tubo PVC soldável 60mm, instalado em prumada de água - fornecimento e instalação, inclusive conexões.</v>
          </cell>
          <cell r="D235" t="str">
            <v>m</v>
          </cell>
          <cell r="E235">
            <v>120</v>
          </cell>
          <cell r="F235">
            <v>11.46</v>
          </cell>
          <cell r="G235">
            <v>1375.2</v>
          </cell>
          <cell r="H235">
            <v>0</v>
          </cell>
          <cell r="I235" t="str">
            <v/>
          </cell>
          <cell r="J235" t="str">
            <v/>
          </cell>
          <cell r="K235">
            <v>120</v>
          </cell>
          <cell r="L235">
            <v>11.46</v>
          </cell>
          <cell r="M235">
            <v>1375.2</v>
          </cell>
          <cell r="N235">
            <v>0</v>
          </cell>
        </row>
        <row r="236">
          <cell r="A236" t="str">
            <v>10.9</v>
          </cell>
          <cell r="B236" t="str">
            <v>89451UD-UFMA</v>
          </cell>
          <cell r="C236" t="str">
            <v>Tubo PVC soldável 75mm, instalado em prumada de água - fornecimento e instalação, inclusive conexões.</v>
          </cell>
          <cell r="D236" t="str">
            <v>m</v>
          </cell>
          <cell r="E236">
            <v>120</v>
          </cell>
          <cell r="F236">
            <v>18.72</v>
          </cell>
          <cell r="G236">
            <v>2246.4</v>
          </cell>
          <cell r="H236">
            <v>0</v>
          </cell>
          <cell r="I236" t="str">
            <v/>
          </cell>
          <cell r="J236" t="str">
            <v/>
          </cell>
          <cell r="K236">
            <v>120</v>
          </cell>
          <cell r="L236">
            <v>18.72</v>
          </cell>
          <cell r="M236">
            <v>2246.4</v>
          </cell>
          <cell r="N236">
            <v>0</v>
          </cell>
        </row>
        <row r="237">
          <cell r="A237" t="str">
            <v>10.10</v>
          </cell>
          <cell r="B237" t="str">
            <v>89452UD-UFMA</v>
          </cell>
          <cell r="C237" t="str">
            <v>Tubo PVC soldável 85mm, instalado em prumada de água - fornecimento e instalação, inclusive conexões.</v>
          </cell>
          <cell r="D237" t="str">
            <v>m</v>
          </cell>
          <cell r="E237">
            <v>120</v>
          </cell>
          <cell r="F237">
            <v>23.24</v>
          </cell>
          <cell r="G237">
            <v>2788.8</v>
          </cell>
          <cell r="H237">
            <v>0</v>
          </cell>
          <cell r="I237" t="str">
            <v/>
          </cell>
          <cell r="J237" t="str">
            <v/>
          </cell>
          <cell r="K237">
            <v>120</v>
          </cell>
          <cell r="L237">
            <v>23.24</v>
          </cell>
          <cell r="M237">
            <v>2788.8</v>
          </cell>
          <cell r="N237">
            <v>0</v>
          </cell>
        </row>
        <row r="238">
          <cell r="A238" t="str">
            <v>10.11</v>
          </cell>
          <cell r="B238" t="str">
            <v>89957U.D1-UFMA</v>
          </cell>
          <cell r="C238" t="str">
            <v>Ponto de consumo terminal de água fria (subramal) c/tubulação de PVC, 20 mm, instalado em ramal de água, c/rasgo e chumbamento em alvenaria.</v>
          </cell>
          <cell r="D238" t="str">
            <v>un</v>
          </cell>
          <cell r="E238">
            <v>20</v>
          </cell>
          <cell r="F238">
            <v>81.05</v>
          </cell>
          <cell r="G238">
            <v>1621</v>
          </cell>
          <cell r="H238">
            <v>0</v>
          </cell>
          <cell r="I238" t="str">
            <v/>
          </cell>
          <cell r="J238" t="str">
            <v/>
          </cell>
          <cell r="K238">
            <v>20</v>
          </cell>
          <cell r="L238">
            <v>81.05</v>
          </cell>
          <cell r="M238">
            <v>1621</v>
          </cell>
          <cell r="N238">
            <v>0</v>
          </cell>
        </row>
        <row r="239">
          <cell r="A239" t="str">
            <v>10.12</v>
          </cell>
          <cell r="B239" t="str">
            <v>89957U.D2-UFMA</v>
          </cell>
          <cell r="C239" t="str">
            <v>Ponto de consumo terminal de água fria (subramal), tubulação PVC Ø 25mm, instalado em ramal de água, c/rasgo e chumbamento em alvenaria; Af. 12/14.</v>
          </cell>
          <cell r="D239" t="str">
            <v>un</v>
          </cell>
          <cell r="E239">
            <v>20</v>
          </cell>
          <cell r="F239">
            <v>109.64</v>
          </cell>
          <cell r="G239">
            <v>2192.8000000000002</v>
          </cell>
          <cell r="H239">
            <v>0</v>
          </cell>
          <cell r="I239" t="str">
            <v/>
          </cell>
          <cell r="J239" t="str">
            <v/>
          </cell>
          <cell r="K239">
            <v>20</v>
          </cell>
          <cell r="L239">
            <v>109.64</v>
          </cell>
          <cell r="M239">
            <v>2192.8000000000002</v>
          </cell>
          <cell r="N239">
            <v>0</v>
          </cell>
        </row>
        <row r="240">
          <cell r="A240" t="str">
            <v>10.13</v>
          </cell>
          <cell r="B240" t="str">
            <v>91175UD-UFMA</v>
          </cell>
          <cell r="C240" t="str">
            <v>Fixação de tubos verticais, Ø 100 mm c/abraçadeira metálica rígida tipo D 4".</v>
          </cell>
          <cell r="D240" t="str">
            <v>m</v>
          </cell>
          <cell r="E240">
            <v>50</v>
          </cell>
          <cell r="F240">
            <v>5.16</v>
          </cell>
          <cell r="G240">
            <v>258</v>
          </cell>
          <cell r="H240">
            <v>0</v>
          </cell>
          <cell r="I240" t="str">
            <v/>
          </cell>
          <cell r="J240" t="str">
            <v/>
          </cell>
          <cell r="K240">
            <v>50</v>
          </cell>
          <cell r="L240">
            <v>5.16</v>
          </cell>
          <cell r="M240">
            <v>258</v>
          </cell>
          <cell r="N240">
            <v>0</v>
          </cell>
        </row>
        <row r="241">
          <cell r="A241" t="str">
            <v>10.14</v>
          </cell>
          <cell r="B241" t="str">
            <v>90443U-SINAPI</v>
          </cell>
          <cell r="C241" t="str">
            <v>Rasgo em alvenaria para ramais/ distribuição com diametros menores ou iguais a 40 mm. Af_05/2015</v>
          </cell>
          <cell r="D241" t="str">
            <v>m</v>
          </cell>
          <cell r="E241">
            <v>100</v>
          </cell>
          <cell r="F241">
            <v>8.57</v>
          </cell>
          <cell r="G241">
            <v>857</v>
          </cell>
          <cell r="H241">
            <v>0</v>
          </cell>
          <cell r="I241" t="str">
            <v/>
          </cell>
          <cell r="J241" t="str">
            <v/>
          </cell>
          <cell r="K241">
            <v>100</v>
          </cell>
          <cell r="L241">
            <v>8.57</v>
          </cell>
          <cell r="M241">
            <v>857</v>
          </cell>
          <cell r="N241">
            <v>0</v>
          </cell>
        </row>
        <row r="242">
          <cell r="A242" t="str">
            <v>10.15</v>
          </cell>
          <cell r="B242" t="str">
            <v>91222U-SINAPI</v>
          </cell>
          <cell r="C242" t="str">
            <v>Rasgo em alvenaria para ramais/ distribuição com diâmetros maiores que 40 mm e menores ou iguais    a 75 mm; Af.05/15.</v>
          </cell>
          <cell r="D242" t="str">
            <v>m</v>
          </cell>
          <cell r="E242">
            <v>100</v>
          </cell>
          <cell r="F242">
            <v>9.23</v>
          </cell>
          <cell r="G242">
            <v>923</v>
          </cell>
          <cell r="H242">
            <v>0</v>
          </cell>
          <cell r="I242" t="str">
            <v/>
          </cell>
          <cell r="J242" t="str">
            <v/>
          </cell>
          <cell r="K242">
            <v>100</v>
          </cell>
          <cell r="L242">
            <v>9.23</v>
          </cell>
          <cell r="M242">
            <v>923</v>
          </cell>
          <cell r="N242">
            <v>0</v>
          </cell>
        </row>
        <row r="243">
          <cell r="A243" t="str">
            <v>10.16</v>
          </cell>
          <cell r="B243" t="str">
            <v>93358U-SINAPI</v>
          </cell>
          <cell r="C243" t="str">
            <v>Escavação manual de vala, profundidade menor ou igual a 1,30 m; Af.03/16.</v>
          </cell>
          <cell r="D243" t="str">
            <v>m³</v>
          </cell>
          <cell r="E243">
            <v>20</v>
          </cell>
          <cell r="F243">
            <v>50.15</v>
          </cell>
          <cell r="G243">
            <v>1003</v>
          </cell>
          <cell r="H243">
            <v>0</v>
          </cell>
          <cell r="I243" t="str">
            <v/>
          </cell>
          <cell r="J243" t="str">
            <v/>
          </cell>
          <cell r="K243">
            <v>20</v>
          </cell>
          <cell r="L243">
            <v>50.15</v>
          </cell>
          <cell r="M243">
            <v>1003</v>
          </cell>
          <cell r="N243">
            <v>0</v>
          </cell>
        </row>
        <row r="244">
          <cell r="A244" t="str">
            <v>10.17</v>
          </cell>
          <cell r="B244" t="str">
            <v>93382U-SINAPI</v>
          </cell>
          <cell r="C244" t="str">
            <v>Reaterro manual de vala e compactação mecanizada empregando soquete vibratório; Af.04/16.</v>
          </cell>
          <cell r="D244" t="str">
            <v>m³</v>
          </cell>
          <cell r="E244">
            <v>20</v>
          </cell>
          <cell r="F244">
            <v>19.36</v>
          </cell>
          <cell r="G244">
            <v>387.2</v>
          </cell>
          <cell r="H244">
            <v>0</v>
          </cell>
          <cell r="I244" t="str">
            <v/>
          </cell>
          <cell r="J244" t="str">
            <v/>
          </cell>
          <cell r="K244">
            <v>20</v>
          </cell>
          <cell r="L244">
            <v>19.36</v>
          </cell>
          <cell r="M244">
            <v>387.2</v>
          </cell>
          <cell r="N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11</v>
          </cell>
          <cell r="B246">
            <v>0</v>
          </cell>
          <cell r="C246" t="str">
            <v>INSTALAÇÕES SANITÁRIAS</v>
          </cell>
          <cell r="D246">
            <v>0</v>
          </cell>
          <cell r="E246">
            <v>0</v>
          </cell>
          <cell r="F246">
            <v>0</v>
          </cell>
          <cell r="G246">
            <v>31666.18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31666.18</v>
          </cell>
          <cell r="N246">
            <v>0</v>
          </cell>
        </row>
        <row r="247">
          <cell r="A247" t="str">
            <v>11.1</v>
          </cell>
          <cell r="B247" t="str">
            <v>89711UD-UFMA</v>
          </cell>
          <cell r="C247" t="str">
            <v>Tubo PVC serie normal, esgoto predial 40 mm, fornecido e instalado em ramal de descarga ou ramal de esgoto sanitário, inclusive conexões.</v>
          </cell>
          <cell r="D247" t="str">
            <v>m</v>
          </cell>
          <cell r="E247">
            <v>100</v>
          </cell>
          <cell r="F247">
            <v>11.23</v>
          </cell>
          <cell r="G247">
            <v>1123</v>
          </cell>
          <cell r="H247">
            <v>0</v>
          </cell>
          <cell r="I247" t="str">
            <v/>
          </cell>
          <cell r="J247" t="str">
            <v/>
          </cell>
          <cell r="K247">
            <v>100</v>
          </cell>
          <cell r="L247">
            <v>11.23</v>
          </cell>
          <cell r="M247">
            <v>1123</v>
          </cell>
          <cell r="N247">
            <v>0</v>
          </cell>
        </row>
        <row r="248">
          <cell r="A248" t="str">
            <v>11.2</v>
          </cell>
          <cell r="B248" t="str">
            <v>89712UD-UFMA</v>
          </cell>
          <cell r="C248" t="str">
            <v>Tubo PVC serie normal, esgoto predial 50 mm, fornecido e instalado em ramal de descarga ou ramal de esgoto sanitário, inclusive conexões.</v>
          </cell>
          <cell r="D248" t="str">
            <v>m</v>
          </cell>
          <cell r="E248">
            <v>120</v>
          </cell>
          <cell r="F248">
            <v>15.67</v>
          </cell>
          <cell r="G248">
            <v>1880.4</v>
          </cell>
          <cell r="H248">
            <v>0</v>
          </cell>
          <cell r="I248" t="str">
            <v/>
          </cell>
          <cell r="J248" t="str">
            <v/>
          </cell>
          <cell r="K248">
            <v>120</v>
          </cell>
          <cell r="L248">
            <v>15.67</v>
          </cell>
          <cell r="M248">
            <v>1880.4</v>
          </cell>
          <cell r="N248">
            <v>0</v>
          </cell>
        </row>
        <row r="249">
          <cell r="A249" t="str">
            <v>11.3</v>
          </cell>
          <cell r="B249" t="str">
            <v>89714UD-UFMA</v>
          </cell>
          <cell r="C249" t="str">
            <v>Tubo pvc, serie normal, esgoto predial, dn 100 mm, fornecido e instalado em ramal de descarga ou ramal de esgoto sanitário, inclusive conexões.</v>
          </cell>
          <cell r="D249" t="str">
            <v>m</v>
          </cell>
          <cell r="E249">
            <v>110</v>
          </cell>
          <cell r="F249">
            <v>30.31</v>
          </cell>
          <cell r="G249">
            <v>3334.1</v>
          </cell>
          <cell r="H249">
            <v>0</v>
          </cell>
          <cell r="I249" t="str">
            <v/>
          </cell>
          <cell r="J249" t="str">
            <v/>
          </cell>
          <cell r="K249">
            <v>110</v>
          </cell>
          <cell r="L249">
            <v>30.31</v>
          </cell>
          <cell r="M249">
            <v>3334.1</v>
          </cell>
          <cell r="N249">
            <v>0</v>
          </cell>
        </row>
        <row r="250">
          <cell r="A250" t="str">
            <v>11.4</v>
          </cell>
          <cell r="B250" t="str">
            <v>89799UD-UFMA</v>
          </cell>
          <cell r="C250" t="str">
            <v>Tubo PVC serie normal, esgoto predial 75 mm, fornecido e instalado em prumada ou ventilação de esgoto sanitário, inclusive conexões.</v>
          </cell>
          <cell r="D250" t="str">
            <v>m</v>
          </cell>
          <cell r="E250">
            <v>100</v>
          </cell>
          <cell r="F250">
            <v>8.7200000000000006</v>
          </cell>
          <cell r="G250">
            <v>872</v>
          </cell>
          <cell r="H250">
            <v>0</v>
          </cell>
          <cell r="I250" t="str">
            <v/>
          </cell>
          <cell r="J250" t="str">
            <v/>
          </cell>
          <cell r="K250">
            <v>100</v>
          </cell>
          <cell r="L250">
            <v>8.7200000000000006</v>
          </cell>
          <cell r="M250">
            <v>872</v>
          </cell>
          <cell r="N250">
            <v>0</v>
          </cell>
        </row>
        <row r="251">
          <cell r="A251" t="str">
            <v>11.5</v>
          </cell>
          <cell r="B251" t="str">
            <v>89800U.D1-UFMA</v>
          </cell>
          <cell r="C251" t="str">
            <v>Tubo PVC, PL, serie R, esgoto predial 150 mm, fornecido e instalado em prumada ou ventilação de esgoto sanitário, inclusive conexões.</v>
          </cell>
          <cell r="D251" t="str">
            <v>m</v>
          </cell>
          <cell r="E251">
            <v>30</v>
          </cell>
          <cell r="F251">
            <v>26.87</v>
          </cell>
          <cell r="G251">
            <v>806.1</v>
          </cell>
          <cell r="H251">
            <v>0</v>
          </cell>
          <cell r="I251" t="str">
            <v/>
          </cell>
          <cell r="J251" t="str">
            <v/>
          </cell>
          <cell r="K251">
            <v>30</v>
          </cell>
          <cell r="L251">
            <v>26.87</v>
          </cell>
          <cell r="M251">
            <v>806.1</v>
          </cell>
          <cell r="N251">
            <v>0</v>
          </cell>
        </row>
        <row r="252">
          <cell r="A252" t="str">
            <v>11.6</v>
          </cell>
          <cell r="B252" t="str">
            <v>89800UD-UFMA</v>
          </cell>
          <cell r="C252" t="str">
            <v>Tubo PVC serie normal, esgoto predial 100 mm, fornecido e instalado em prumada ou ventilação de esgoto sanitário, inclusive conexões.</v>
          </cell>
          <cell r="D252" t="str">
            <v>m</v>
          </cell>
          <cell r="E252">
            <v>50</v>
          </cell>
          <cell r="F252">
            <v>11.1</v>
          </cell>
          <cell r="G252">
            <v>555</v>
          </cell>
          <cell r="H252">
            <v>0</v>
          </cell>
          <cell r="I252" t="str">
            <v/>
          </cell>
          <cell r="J252" t="str">
            <v/>
          </cell>
          <cell r="K252">
            <v>50</v>
          </cell>
          <cell r="L252">
            <v>11.1</v>
          </cell>
          <cell r="M252">
            <v>555</v>
          </cell>
          <cell r="N252">
            <v>0</v>
          </cell>
        </row>
        <row r="253">
          <cell r="A253" t="str">
            <v>11.7</v>
          </cell>
          <cell r="B253" t="str">
            <v>16030210-UFMA</v>
          </cell>
          <cell r="C253" t="str">
            <v>Ponto sanitário Ø 40mm com escavação e reaterro-completo.</v>
          </cell>
          <cell r="D253" t="str">
            <v>pt</v>
          </cell>
          <cell r="E253">
            <v>20</v>
          </cell>
          <cell r="F253">
            <v>70.64</v>
          </cell>
          <cell r="G253">
            <v>1412.8</v>
          </cell>
          <cell r="H253">
            <v>0</v>
          </cell>
          <cell r="I253" t="str">
            <v/>
          </cell>
          <cell r="J253" t="str">
            <v/>
          </cell>
          <cell r="K253">
            <v>20</v>
          </cell>
          <cell r="L253">
            <v>70.64</v>
          </cell>
          <cell r="M253">
            <v>1412.8</v>
          </cell>
          <cell r="N253">
            <v>0</v>
          </cell>
        </row>
        <row r="254">
          <cell r="A254" t="str">
            <v>11.8</v>
          </cell>
          <cell r="B254" t="str">
            <v>16030220-UFMA</v>
          </cell>
          <cell r="C254" t="str">
            <v>Ponto sanitário Ø 50mm com escavação e reaterro-completo.</v>
          </cell>
          <cell r="D254" t="str">
            <v>pt</v>
          </cell>
          <cell r="E254">
            <v>20</v>
          </cell>
          <cell r="F254">
            <v>76.75</v>
          </cell>
          <cell r="G254">
            <v>1535</v>
          </cell>
          <cell r="H254">
            <v>0</v>
          </cell>
          <cell r="I254" t="str">
            <v/>
          </cell>
          <cell r="J254" t="str">
            <v/>
          </cell>
          <cell r="K254">
            <v>20</v>
          </cell>
          <cell r="L254">
            <v>76.75</v>
          </cell>
          <cell r="M254">
            <v>1535</v>
          </cell>
          <cell r="N254">
            <v>0</v>
          </cell>
        </row>
        <row r="255">
          <cell r="A255" t="str">
            <v>11.9</v>
          </cell>
          <cell r="B255" t="str">
            <v>16030240-UFMA</v>
          </cell>
          <cell r="C255" t="str">
            <v>Ponto sanitário Ø 100mm com escavação e reaterro-completo.</v>
          </cell>
          <cell r="D255" t="str">
            <v>pt</v>
          </cell>
          <cell r="E255">
            <v>20</v>
          </cell>
          <cell r="F255">
            <v>111.28</v>
          </cell>
          <cell r="G255">
            <v>2225.6</v>
          </cell>
          <cell r="H255">
            <v>0</v>
          </cell>
          <cell r="I255" t="str">
            <v/>
          </cell>
          <cell r="J255" t="str">
            <v/>
          </cell>
          <cell r="K255">
            <v>20</v>
          </cell>
          <cell r="L255">
            <v>111.28</v>
          </cell>
          <cell r="M255">
            <v>2225.6</v>
          </cell>
          <cell r="N255">
            <v>0</v>
          </cell>
        </row>
        <row r="256">
          <cell r="A256" t="str">
            <v>11.10</v>
          </cell>
          <cell r="B256" t="str">
            <v>16040602-UFMA</v>
          </cell>
          <cell r="C256" t="str">
            <v>Caixa de inspeção/ passagem/ retentora, em alvenaria de bloco estrutural med. (60x60x80)cm, revestimento interno de cimento/areia 1:3 e aditivo impermeabilizante, lastro e tampa de concerto .</v>
          </cell>
          <cell r="D256" t="str">
            <v>un</v>
          </cell>
          <cell r="E256">
            <v>6</v>
          </cell>
          <cell r="F256">
            <v>233.18</v>
          </cell>
          <cell r="G256">
            <v>1399.08</v>
          </cell>
          <cell r="H256">
            <v>0</v>
          </cell>
          <cell r="I256" t="str">
            <v/>
          </cell>
          <cell r="J256" t="str">
            <v/>
          </cell>
          <cell r="K256">
            <v>6</v>
          </cell>
          <cell r="L256">
            <v>233.18</v>
          </cell>
          <cell r="M256">
            <v>1399.08</v>
          </cell>
          <cell r="N256">
            <v>0</v>
          </cell>
        </row>
        <row r="257">
          <cell r="A257" t="str">
            <v>11.11</v>
          </cell>
          <cell r="B257" t="str">
            <v>16040604-UFMA</v>
          </cell>
          <cell r="C257" t="str">
            <v>Caixa de inspeção/ passagem/ retentora, em alvenaria de bloco estrutural med. (100x100x100)cm, revestimento interno de cimento/areia 1:3 e aditivo impermeabilizante, lastro e tampa de concerto.</v>
          </cell>
          <cell r="D257" t="str">
            <v>un</v>
          </cell>
          <cell r="E257">
            <v>8</v>
          </cell>
          <cell r="F257">
            <v>520.29999999999995</v>
          </cell>
          <cell r="G257">
            <v>4162.3999999999996</v>
          </cell>
          <cell r="H257">
            <v>0</v>
          </cell>
          <cell r="I257" t="str">
            <v/>
          </cell>
          <cell r="J257" t="str">
            <v/>
          </cell>
          <cell r="K257">
            <v>8</v>
          </cell>
          <cell r="L257">
            <v>520.29999999999995</v>
          </cell>
          <cell r="M257">
            <v>4162.3999999999996</v>
          </cell>
          <cell r="N257">
            <v>0</v>
          </cell>
        </row>
        <row r="258">
          <cell r="A258" t="str">
            <v>11.12</v>
          </cell>
          <cell r="B258" t="str">
            <v>89482U-UFMA</v>
          </cell>
          <cell r="C258" t="str">
            <v>Caixa sifonada PVC, (100 x 100 x 50) mm, fornecida e instalada em ramais de encaminhamento de água pluvial; Af.12/14.</v>
          </cell>
          <cell r="D258" t="str">
            <v>un</v>
          </cell>
          <cell r="E258">
            <v>20</v>
          </cell>
          <cell r="F258">
            <v>10.96</v>
          </cell>
          <cell r="G258">
            <v>219.2</v>
          </cell>
          <cell r="H258">
            <v>0</v>
          </cell>
          <cell r="I258" t="str">
            <v/>
          </cell>
          <cell r="J258" t="str">
            <v/>
          </cell>
          <cell r="K258">
            <v>20</v>
          </cell>
          <cell r="L258">
            <v>10.96</v>
          </cell>
          <cell r="M258">
            <v>219.2</v>
          </cell>
          <cell r="N258">
            <v>0</v>
          </cell>
        </row>
        <row r="259">
          <cell r="A259" t="str">
            <v>11.13</v>
          </cell>
          <cell r="B259" t="str">
            <v>89491U.D1-UFMA</v>
          </cell>
          <cell r="C259" t="str">
            <v>Caixa sifonada PVC, (150 x 150 x 50) mm, fornecida e instalada em ramais de encaminhamento de água pluvial; Af.12/14.</v>
          </cell>
          <cell r="D259" t="str">
            <v>un</v>
          </cell>
          <cell r="E259">
            <v>52</v>
          </cell>
          <cell r="F259">
            <v>21.84</v>
          </cell>
          <cell r="G259">
            <v>1135.68</v>
          </cell>
          <cell r="H259">
            <v>0</v>
          </cell>
          <cell r="I259" t="str">
            <v/>
          </cell>
          <cell r="J259" t="str">
            <v/>
          </cell>
          <cell r="K259">
            <v>52</v>
          </cell>
          <cell r="L259">
            <v>21.84</v>
          </cell>
          <cell r="M259">
            <v>1135.68</v>
          </cell>
          <cell r="N259">
            <v>0</v>
          </cell>
        </row>
        <row r="260">
          <cell r="A260" t="str">
            <v>11.14</v>
          </cell>
          <cell r="B260" t="str">
            <v>97907U-SINAPI</v>
          </cell>
          <cell r="C260" t="str">
            <v>Caixa em alvenaria de blocos de concreto, dimensões internas: (0,8x0,8x0,8) m; Af. 05/18.</v>
          </cell>
          <cell r="D260" t="str">
            <v>un</v>
          </cell>
          <cell r="E260">
            <v>14</v>
          </cell>
          <cell r="F260">
            <v>353.38</v>
          </cell>
          <cell r="G260">
            <v>4947.32</v>
          </cell>
          <cell r="H260">
            <v>0</v>
          </cell>
          <cell r="I260" t="str">
            <v/>
          </cell>
          <cell r="J260" t="str">
            <v/>
          </cell>
          <cell r="K260">
            <v>14</v>
          </cell>
          <cell r="L260">
            <v>353.38</v>
          </cell>
          <cell r="M260">
            <v>4947.32</v>
          </cell>
          <cell r="N260">
            <v>0</v>
          </cell>
        </row>
        <row r="261">
          <cell r="A261" t="str">
            <v>11.15</v>
          </cell>
          <cell r="B261" t="str">
            <v>98110U-SINAPI</v>
          </cell>
          <cell r="C261" t="str">
            <v>Caixa de gordura pequena (capacidade 19 l), em PVC, Ø 0,3 m. Af.05/18.</v>
          </cell>
          <cell r="D261" t="str">
            <v>un</v>
          </cell>
          <cell r="E261">
            <v>10</v>
          </cell>
          <cell r="F261">
            <v>183.85</v>
          </cell>
          <cell r="G261">
            <v>1838.5</v>
          </cell>
          <cell r="H261">
            <v>0</v>
          </cell>
          <cell r="I261" t="str">
            <v/>
          </cell>
          <cell r="J261" t="str">
            <v/>
          </cell>
          <cell r="K261">
            <v>10</v>
          </cell>
          <cell r="L261">
            <v>183.85</v>
          </cell>
          <cell r="M261">
            <v>1838.5</v>
          </cell>
          <cell r="N261">
            <v>0</v>
          </cell>
        </row>
        <row r="262">
          <cell r="A262" t="str">
            <v>11.16</v>
          </cell>
          <cell r="B262" t="str">
            <v>6171U-SINAPI</v>
          </cell>
          <cell r="C262" t="str">
            <v>Tampa de concreto armado 60x60x5cm para caixa</v>
          </cell>
          <cell r="D262" t="str">
            <v>un</v>
          </cell>
          <cell r="E262">
            <v>18</v>
          </cell>
          <cell r="F262">
            <v>18.350000000000001</v>
          </cell>
          <cell r="G262">
            <v>330.3</v>
          </cell>
          <cell r="H262">
            <v>0</v>
          </cell>
          <cell r="I262" t="str">
            <v/>
          </cell>
          <cell r="J262" t="str">
            <v/>
          </cell>
          <cell r="K262">
            <v>18</v>
          </cell>
          <cell r="L262">
            <v>18.350000000000001</v>
          </cell>
          <cell r="M262">
            <v>330.3</v>
          </cell>
          <cell r="N262">
            <v>0</v>
          </cell>
        </row>
        <row r="263">
          <cell r="A263" t="str">
            <v>11.17</v>
          </cell>
          <cell r="B263" t="str">
            <v>91175UD-UFMA</v>
          </cell>
          <cell r="C263" t="str">
            <v>Fixação de tubos verticais, Ø 100 mm c/abraçadeira metálica rígida tipo D 4".</v>
          </cell>
          <cell r="D263" t="str">
            <v>m</v>
          </cell>
          <cell r="E263">
            <v>50</v>
          </cell>
          <cell r="F263">
            <v>5.16</v>
          </cell>
          <cell r="G263">
            <v>258</v>
          </cell>
          <cell r="H263">
            <v>0</v>
          </cell>
          <cell r="I263" t="str">
            <v/>
          </cell>
          <cell r="J263" t="str">
            <v/>
          </cell>
          <cell r="K263">
            <v>50</v>
          </cell>
          <cell r="L263">
            <v>5.16</v>
          </cell>
          <cell r="M263">
            <v>258</v>
          </cell>
          <cell r="N263">
            <v>0</v>
          </cell>
        </row>
        <row r="264">
          <cell r="A264" t="str">
            <v>11.18</v>
          </cell>
          <cell r="B264" t="str">
            <v>90443U-SINAPI</v>
          </cell>
          <cell r="C264" t="str">
            <v>Rasgo em alvenaria para ramais/ distribuição com diametros menores ou iguais a 40 mm; Af.05/15</v>
          </cell>
          <cell r="D264" t="str">
            <v>m</v>
          </cell>
          <cell r="E264">
            <v>100</v>
          </cell>
          <cell r="F264">
            <v>8.57</v>
          </cell>
          <cell r="G264">
            <v>857</v>
          </cell>
          <cell r="H264">
            <v>0</v>
          </cell>
          <cell r="I264" t="str">
            <v/>
          </cell>
          <cell r="J264" t="str">
            <v/>
          </cell>
          <cell r="K264">
            <v>100</v>
          </cell>
          <cell r="L264">
            <v>8.57</v>
          </cell>
          <cell r="M264">
            <v>857</v>
          </cell>
          <cell r="N264">
            <v>0</v>
          </cell>
        </row>
        <row r="265">
          <cell r="A265" t="str">
            <v>11.19</v>
          </cell>
          <cell r="B265" t="str">
            <v>91222U-SINAPI</v>
          </cell>
          <cell r="C265" t="str">
            <v>Rasgo em alvenaria para ramais/ distribuição com diâmetros maiores que 40 mm e menores ou iguais    a 75 mm. Af.05/15</v>
          </cell>
          <cell r="D265" t="str">
            <v>m</v>
          </cell>
          <cell r="E265">
            <v>150</v>
          </cell>
          <cell r="F265">
            <v>9.23</v>
          </cell>
          <cell r="G265">
            <v>1384.5</v>
          </cell>
          <cell r="H265">
            <v>0</v>
          </cell>
          <cell r="I265" t="str">
            <v/>
          </cell>
          <cell r="J265" t="str">
            <v/>
          </cell>
          <cell r="K265">
            <v>150</v>
          </cell>
          <cell r="L265">
            <v>9.23</v>
          </cell>
          <cell r="M265">
            <v>1384.5</v>
          </cell>
          <cell r="N265">
            <v>0</v>
          </cell>
        </row>
        <row r="266">
          <cell r="A266" t="str">
            <v>11.20</v>
          </cell>
          <cell r="B266" t="str">
            <v>93358U-SINAPI</v>
          </cell>
          <cell r="C266" t="str">
            <v>Escavação manual de vala, profundidade menor ou igual a 1,30 m; Af.03/16.</v>
          </cell>
          <cell r="D266" t="str">
            <v>m³</v>
          </cell>
          <cell r="E266">
            <v>20</v>
          </cell>
          <cell r="F266">
            <v>50.15</v>
          </cell>
          <cell r="G266">
            <v>1003</v>
          </cell>
          <cell r="H266">
            <v>0</v>
          </cell>
          <cell r="I266" t="str">
            <v/>
          </cell>
          <cell r="J266" t="str">
            <v/>
          </cell>
          <cell r="K266">
            <v>20</v>
          </cell>
          <cell r="L266">
            <v>50.15</v>
          </cell>
          <cell r="M266">
            <v>1003</v>
          </cell>
          <cell r="N266">
            <v>0</v>
          </cell>
        </row>
        <row r="267">
          <cell r="A267" t="str">
            <v>11.21</v>
          </cell>
          <cell r="B267" t="str">
            <v>93382U-SINAPI</v>
          </cell>
          <cell r="C267" t="str">
            <v>Reaterro manual de vala e compactação mecanizada empregando soquete vibratório; Af.04/16.</v>
          </cell>
          <cell r="D267" t="str">
            <v>m³</v>
          </cell>
          <cell r="E267">
            <v>20</v>
          </cell>
          <cell r="F267">
            <v>19.36</v>
          </cell>
          <cell r="G267">
            <v>387.2</v>
          </cell>
          <cell r="H267">
            <v>0</v>
          </cell>
          <cell r="I267" t="str">
            <v/>
          </cell>
          <cell r="J267" t="str">
            <v/>
          </cell>
          <cell r="K267">
            <v>20</v>
          </cell>
          <cell r="L267">
            <v>19.36</v>
          </cell>
          <cell r="M267">
            <v>387.2</v>
          </cell>
          <cell r="N267">
            <v>0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12</v>
          </cell>
          <cell r="B269">
            <v>0</v>
          </cell>
          <cell r="C269" t="str">
            <v>INSTALAÇÕES DE COMBATE A INCENDIO</v>
          </cell>
          <cell r="D269">
            <v>0</v>
          </cell>
          <cell r="E269">
            <v>0</v>
          </cell>
          <cell r="F269">
            <v>0</v>
          </cell>
          <cell r="G269">
            <v>25923.55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25923.55</v>
          </cell>
          <cell r="N269">
            <v>0</v>
          </cell>
        </row>
        <row r="270">
          <cell r="A270" t="str">
            <v>12.1</v>
          </cell>
          <cell r="B270" t="str">
            <v>72554UD-UFMA</v>
          </cell>
          <cell r="C270" t="str">
            <v>Extintor de incêndio CO2, 6kg, inclusive fixação; sinalização em parede c/placa adesiva, e no piso c/pintura acrílica.</v>
          </cell>
          <cell r="D270" t="str">
            <v>un</v>
          </cell>
          <cell r="E270">
            <v>20</v>
          </cell>
          <cell r="F270">
            <v>393.06</v>
          </cell>
          <cell r="G270">
            <v>7861.2</v>
          </cell>
          <cell r="H270">
            <v>0</v>
          </cell>
          <cell r="I270" t="str">
            <v/>
          </cell>
          <cell r="J270" t="str">
            <v/>
          </cell>
          <cell r="K270">
            <v>20</v>
          </cell>
          <cell r="L270">
            <v>393.06</v>
          </cell>
          <cell r="M270">
            <v>7861.2</v>
          </cell>
          <cell r="N270">
            <v>0</v>
          </cell>
        </row>
        <row r="271">
          <cell r="A271" t="str">
            <v>12.2</v>
          </cell>
          <cell r="B271" t="str">
            <v>73775/2UD-UFMA</v>
          </cell>
          <cell r="C271" t="str">
            <v>Extintor de incêndio água pressurizada 10l, inclusive fixação; sinalização em parede c/placa adesiva, e no piso c/pintura acrílica.</v>
          </cell>
          <cell r="D271" t="str">
            <v>un</v>
          </cell>
          <cell r="E271">
            <v>20</v>
          </cell>
          <cell r="F271">
            <v>166.87</v>
          </cell>
          <cell r="G271">
            <v>3337.4</v>
          </cell>
          <cell r="H271">
            <v>0</v>
          </cell>
          <cell r="I271" t="str">
            <v/>
          </cell>
          <cell r="J271" t="str">
            <v/>
          </cell>
          <cell r="K271">
            <v>20</v>
          </cell>
          <cell r="L271">
            <v>166.87</v>
          </cell>
          <cell r="M271">
            <v>3337.4</v>
          </cell>
          <cell r="N271">
            <v>0</v>
          </cell>
        </row>
        <row r="272">
          <cell r="A272" t="str">
            <v>12.3</v>
          </cell>
          <cell r="B272" t="str">
            <v>83635UD-UFMA</v>
          </cell>
          <cell r="C272" t="str">
            <v>Extintor incendio tp po quimico 6kg, inclusive fixação; sinalização em parede c/placa adesiva, e no piso c/pintura acrílica.</v>
          </cell>
          <cell r="D272" t="str">
            <v>un</v>
          </cell>
          <cell r="E272">
            <v>20</v>
          </cell>
          <cell r="F272">
            <v>165.9</v>
          </cell>
          <cell r="G272">
            <v>3318</v>
          </cell>
          <cell r="H272">
            <v>0</v>
          </cell>
          <cell r="I272" t="str">
            <v/>
          </cell>
          <cell r="J272" t="str">
            <v/>
          </cell>
          <cell r="K272">
            <v>20</v>
          </cell>
          <cell r="L272">
            <v>165.9</v>
          </cell>
          <cell r="M272">
            <v>3318</v>
          </cell>
          <cell r="N272">
            <v>0</v>
          </cell>
        </row>
        <row r="273">
          <cell r="A273" t="str">
            <v>12.4</v>
          </cell>
          <cell r="B273" t="str">
            <v>18030102DD-UFMA</v>
          </cell>
          <cell r="C273" t="str">
            <v>Recarga de extintor PQS 6 Kg-ABC</v>
          </cell>
          <cell r="D273" t="str">
            <v>kg</v>
          </cell>
          <cell r="E273">
            <v>40</v>
          </cell>
          <cell r="F273">
            <v>34.79</v>
          </cell>
          <cell r="G273">
            <v>1391.6</v>
          </cell>
          <cell r="H273">
            <v>0</v>
          </cell>
          <cell r="I273" t="str">
            <v/>
          </cell>
          <cell r="J273" t="str">
            <v/>
          </cell>
          <cell r="K273">
            <v>40</v>
          </cell>
          <cell r="L273">
            <v>34.79</v>
          </cell>
          <cell r="M273">
            <v>1391.6</v>
          </cell>
          <cell r="N273">
            <v>0</v>
          </cell>
        </row>
        <row r="274">
          <cell r="A274" t="str">
            <v>12.5</v>
          </cell>
          <cell r="B274" t="str">
            <v>18030202D-UFMA</v>
          </cell>
          <cell r="C274" t="str">
            <v>Recarga de extintor CO2 6 Kg</v>
          </cell>
          <cell r="D274" t="str">
            <v>kg</v>
          </cell>
          <cell r="E274">
            <v>40</v>
          </cell>
          <cell r="F274">
            <v>34.79</v>
          </cell>
          <cell r="G274">
            <v>1391.6</v>
          </cell>
          <cell r="H274">
            <v>0</v>
          </cell>
          <cell r="I274" t="str">
            <v/>
          </cell>
          <cell r="J274" t="str">
            <v/>
          </cell>
          <cell r="K274">
            <v>40</v>
          </cell>
          <cell r="L274">
            <v>34.79</v>
          </cell>
          <cell r="M274">
            <v>1391.6</v>
          </cell>
          <cell r="N274">
            <v>0</v>
          </cell>
        </row>
        <row r="275">
          <cell r="A275" t="str">
            <v>12.6</v>
          </cell>
          <cell r="B275" t="str">
            <v>18030302-UFMA</v>
          </cell>
          <cell r="C275" t="str">
            <v>Recarga de extintor H2O 10l</v>
          </cell>
          <cell r="D275" t="str">
            <v>kg</v>
          </cell>
          <cell r="E275">
            <v>100</v>
          </cell>
          <cell r="F275">
            <v>22.36</v>
          </cell>
          <cell r="G275">
            <v>2236</v>
          </cell>
          <cell r="H275">
            <v>0</v>
          </cell>
          <cell r="I275" t="str">
            <v/>
          </cell>
          <cell r="J275" t="str">
            <v/>
          </cell>
          <cell r="K275">
            <v>100</v>
          </cell>
          <cell r="L275">
            <v>22.36</v>
          </cell>
          <cell r="M275">
            <v>2236</v>
          </cell>
          <cell r="N275">
            <v>0</v>
          </cell>
        </row>
        <row r="276">
          <cell r="A276" t="str">
            <v>12.7</v>
          </cell>
          <cell r="B276" t="str">
            <v>37539D-UFMA</v>
          </cell>
          <cell r="C276" t="str">
            <v>Placa de sinalização de segurança contra incêndio, fotoluminescente, retangular, (13 x 26) cm em PVC 2,00 mm; anti-chamas (símbolos, cores e pictogramas conf. NBR 13434).</v>
          </cell>
          <cell r="D276" t="str">
            <v>un</v>
          </cell>
          <cell r="E276">
            <v>25</v>
          </cell>
          <cell r="F276">
            <v>25.94</v>
          </cell>
          <cell r="G276">
            <v>648.5</v>
          </cell>
          <cell r="H276">
            <v>0</v>
          </cell>
          <cell r="I276" t="str">
            <v/>
          </cell>
          <cell r="J276" t="str">
            <v/>
          </cell>
          <cell r="K276">
            <v>25</v>
          </cell>
          <cell r="L276">
            <v>25.94</v>
          </cell>
          <cell r="M276">
            <v>648.5</v>
          </cell>
          <cell r="N276">
            <v>0</v>
          </cell>
        </row>
        <row r="277">
          <cell r="A277" t="str">
            <v>12.8</v>
          </cell>
          <cell r="B277" t="str">
            <v>37556D-UFMA</v>
          </cell>
          <cell r="C277" t="str">
            <v>Placa de sinalização de segurança contra incêndio, fotoluminescente, quadrada (20 x 20) cm, em PVC 2,00mm, anti-chamas (símbolos, cores e pictogramas conforme NBR 13434).</v>
          </cell>
          <cell r="D277" t="str">
            <v>un</v>
          </cell>
          <cell r="E277">
            <v>25</v>
          </cell>
          <cell r="F277">
            <v>29.83</v>
          </cell>
          <cell r="G277">
            <v>745.75</v>
          </cell>
          <cell r="H277">
            <v>0</v>
          </cell>
          <cell r="I277" t="str">
            <v/>
          </cell>
          <cell r="J277" t="str">
            <v/>
          </cell>
          <cell r="K277">
            <v>25</v>
          </cell>
          <cell r="L277">
            <v>29.83</v>
          </cell>
          <cell r="M277">
            <v>745.75</v>
          </cell>
          <cell r="N277">
            <v>0</v>
          </cell>
        </row>
        <row r="278">
          <cell r="A278" t="str">
            <v>12.9</v>
          </cell>
          <cell r="B278" t="str">
            <v>37557D-UFMA</v>
          </cell>
          <cell r="C278" t="str">
            <v>Placa de sinalização de segurança contra incêndio, fotoluminescente, quadrada (14 x 14) cm, em PVC 2,00mm, anti-chamas (símbolos, cores e pictogramas conforme NBR 13434).</v>
          </cell>
          <cell r="D278" t="str">
            <v>un</v>
          </cell>
          <cell r="E278">
            <v>25</v>
          </cell>
          <cell r="F278">
            <v>15.93</v>
          </cell>
          <cell r="G278">
            <v>398.25</v>
          </cell>
          <cell r="H278">
            <v>0</v>
          </cell>
          <cell r="I278" t="str">
            <v/>
          </cell>
          <cell r="J278" t="str">
            <v/>
          </cell>
          <cell r="K278">
            <v>25</v>
          </cell>
          <cell r="L278">
            <v>15.93</v>
          </cell>
          <cell r="M278">
            <v>398.25</v>
          </cell>
          <cell r="N278">
            <v>0</v>
          </cell>
        </row>
        <row r="279">
          <cell r="A279" t="str">
            <v>12.10</v>
          </cell>
          <cell r="B279" t="str">
            <v>37559D-UFMA</v>
          </cell>
          <cell r="C279" t="str">
            <v>Placa de sinalização de segurança contra incêndio, fotoluminescente, retangular, (12 x 40) cm, em PVC 2,00mm, anti-chamas (símbolos, cores e pictogramas conforme NBR 13434).</v>
          </cell>
          <cell r="D279" t="str">
            <v>un</v>
          </cell>
          <cell r="E279">
            <v>25</v>
          </cell>
          <cell r="F279">
            <v>36.369999999999997</v>
          </cell>
          <cell r="G279">
            <v>909.25</v>
          </cell>
          <cell r="H279">
            <v>0</v>
          </cell>
          <cell r="I279" t="str">
            <v/>
          </cell>
          <cell r="J279" t="str">
            <v/>
          </cell>
          <cell r="K279">
            <v>25</v>
          </cell>
          <cell r="L279">
            <v>36.369999999999997</v>
          </cell>
          <cell r="M279">
            <v>909.25</v>
          </cell>
          <cell r="N279">
            <v>0</v>
          </cell>
        </row>
        <row r="280">
          <cell r="A280" t="str">
            <v>12.11</v>
          </cell>
          <cell r="B280" t="str">
            <v>37560D-UFMA</v>
          </cell>
          <cell r="C280" t="str">
            <v>Placa de sinalização de segurança contra incêndio, alerta, fotoluminescente, triangular, base 30 cm, em PVC 2,00mm, anti-chamas (símbolos, cores e pictogramas conforme NBR 13434).</v>
          </cell>
          <cell r="D280" t="str">
            <v>un</v>
          </cell>
          <cell r="E280">
            <v>25</v>
          </cell>
          <cell r="F280">
            <v>50.06</v>
          </cell>
          <cell r="G280">
            <v>1251.5</v>
          </cell>
          <cell r="H280">
            <v>0</v>
          </cell>
          <cell r="I280" t="str">
            <v/>
          </cell>
          <cell r="J280" t="str">
            <v/>
          </cell>
          <cell r="K280">
            <v>25</v>
          </cell>
          <cell r="L280">
            <v>50.06</v>
          </cell>
          <cell r="M280">
            <v>1251.5</v>
          </cell>
          <cell r="N280">
            <v>0</v>
          </cell>
        </row>
        <row r="281">
          <cell r="A281" t="str">
            <v>12.12</v>
          </cell>
          <cell r="B281" t="str">
            <v>97599U-SINAPI</v>
          </cell>
          <cell r="C281" t="str">
            <v>Luminária de emergência, 30 Leds, 2W, bateria de lítio c/autonomia de 6h, fornecimento e instalação;         Af. 11/17.</v>
          </cell>
          <cell r="D281" t="str">
            <v>un</v>
          </cell>
          <cell r="E281">
            <v>50</v>
          </cell>
          <cell r="F281">
            <v>48.69</v>
          </cell>
          <cell r="G281">
            <v>2434.5</v>
          </cell>
          <cell r="H281">
            <v>0</v>
          </cell>
          <cell r="I281" t="str">
            <v/>
          </cell>
          <cell r="J281" t="str">
            <v/>
          </cell>
          <cell r="K281">
            <v>50</v>
          </cell>
          <cell r="L281">
            <v>48.69</v>
          </cell>
          <cell r="M281">
            <v>2434.5</v>
          </cell>
          <cell r="N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13</v>
          </cell>
          <cell r="B283">
            <v>0</v>
          </cell>
          <cell r="C283" t="str">
            <v xml:space="preserve">INSTALAÇÕES DE VOZ E DADOS </v>
          </cell>
          <cell r="D283">
            <v>0</v>
          </cell>
          <cell r="E283">
            <v>0</v>
          </cell>
          <cell r="F283">
            <v>0</v>
          </cell>
          <cell r="G283">
            <v>2770.6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2770.6</v>
          </cell>
          <cell r="N283">
            <v>0</v>
          </cell>
        </row>
        <row r="284">
          <cell r="A284" t="str">
            <v>13.1</v>
          </cell>
          <cell r="B284" t="str">
            <v>1901-UFMA</v>
          </cell>
          <cell r="C284" t="str">
            <v>Ponto seco para voz e dados, incluindo tomada rj11/rj45, eletroduto pvc soldavel de 20mm, c/caixa     4 x 2, rasgo.</v>
          </cell>
          <cell r="D284" t="str">
            <v>pt</v>
          </cell>
          <cell r="E284">
            <v>20</v>
          </cell>
          <cell r="F284">
            <v>138.53</v>
          </cell>
          <cell r="G284">
            <v>2770.6</v>
          </cell>
          <cell r="H284">
            <v>0</v>
          </cell>
          <cell r="I284" t="str">
            <v/>
          </cell>
          <cell r="J284" t="str">
            <v/>
          </cell>
          <cell r="K284">
            <v>20</v>
          </cell>
          <cell r="L284">
            <v>138.53</v>
          </cell>
          <cell r="M284">
            <v>2770.6</v>
          </cell>
          <cell r="N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14</v>
          </cell>
          <cell r="B286">
            <v>0</v>
          </cell>
          <cell r="C286" t="str">
            <v>IMPERMEABILIZAÇÃO</v>
          </cell>
          <cell r="D286">
            <v>0</v>
          </cell>
          <cell r="E286">
            <v>0</v>
          </cell>
          <cell r="F286">
            <v>0</v>
          </cell>
          <cell r="G286">
            <v>237403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237403</v>
          </cell>
          <cell r="N286">
            <v>0</v>
          </cell>
        </row>
        <row r="287">
          <cell r="A287" t="str">
            <v>14.1</v>
          </cell>
          <cell r="B287" t="str">
            <v>87905UD-UFMA</v>
          </cell>
          <cell r="C287" t="str">
            <v>Chapisco c/argamassa de cimento e areia (1:3) e aditivo impermeabilizante, preparo em betoneira 400l,</v>
          </cell>
          <cell r="D287" t="str">
            <v>m²</v>
          </cell>
          <cell r="E287">
            <v>2500</v>
          </cell>
          <cell r="F287">
            <v>6.39</v>
          </cell>
          <cell r="G287">
            <v>15975</v>
          </cell>
          <cell r="H287">
            <v>0</v>
          </cell>
          <cell r="I287" t="str">
            <v/>
          </cell>
          <cell r="J287" t="str">
            <v/>
          </cell>
          <cell r="K287">
            <v>2500</v>
          </cell>
          <cell r="L287">
            <v>6.39</v>
          </cell>
          <cell r="M287">
            <v>15975</v>
          </cell>
          <cell r="N287">
            <v>0</v>
          </cell>
        </row>
        <row r="288">
          <cell r="A288" t="str">
            <v>14.2</v>
          </cell>
          <cell r="B288" t="str">
            <v>98560U-SINAPI</v>
          </cell>
          <cell r="C288" t="str">
            <v>Impermeabilização de piso (camada de regulari-zação), c/argamassa de cimento e areia (1:3) e  aditivo impermeabilizante, preparo mecânico, espes. 2,00 cm; Af. 06/18.</v>
          </cell>
          <cell r="D288" t="str">
            <v>m²</v>
          </cell>
          <cell r="E288">
            <v>2500</v>
          </cell>
          <cell r="F288">
            <v>26.49</v>
          </cell>
          <cell r="G288">
            <v>66225</v>
          </cell>
          <cell r="H288">
            <v>0</v>
          </cell>
          <cell r="I288" t="str">
            <v/>
          </cell>
          <cell r="J288" t="str">
            <v/>
          </cell>
          <cell r="K288">
            <v>2500</v>
          </cell>
          <cell r="L288">
            <v>26.49</v>
          </cell>
          <cell r="M288">
            <v>66225</v>
          </cell>
          <cell r="N288">
            <v>0</v>
          </cell>
        </row>
        <row r="289">
          <cell r="A289" t="str">
            <v>14.3</v>
          </cell>
          <cell r="B289" t="str">
            <v>74106/1U-SINAPI</v>
          </cell>
          <cell r="C289" t="str">
            <v>Impermeabilização de estruturas enterradas, c/tinta asfáltica, duas demãos.</v>
          </cell>
          <cell r="D289" t="str">
            <v>m²</v>
          </cell>
          <cell r="E289">
            <v>100</v>
          </cell>
          <cell r="F289">
            <v>6.83</v>
          </cell>
          <cell r="G289">
            <v>683</v>
          </cell>
          <cell r="H289">
            <v>0</v>
          </cell>
          <cell r="I289" t="str">
            <v/>
          </cell>
          <cell r="J289" t="str">
            <v/>
          </cell>
          <cell r="K289">
            <v>100</v>
          </cell>
          <cell r="L289">
            <v>6.83</v>
          </cell>
          <cell r="M289">
            <v>683</v>
          </cell>
          <cell r="N289">
            <v>0</v>
          </cell>
        </row>
        <row r="290">
          <cell r="A290" t="str">
            <v>14.4</v>
          </cell>
          <cell r="B290" t="str">
            <v>98555U-SINAPI</v>
          </cell>
          <cell r="C290" t="str">
            <v>Impermeabilização de superfície c/impermeabilizante semiflexível (bicomponentes), três demãos; Af.06/18.</v>
          </cell>
          <cell r="D290" t="str">
            <v>m²</v>
          </cell>
          <cell r="E290">
            <v>1000</v>
          </cell>
          <cell r="F290">
            <v>15.19</v>
          </cell>
          <cell r="G290">
            <v>15190</v>
          </cell>
          <cell r="H290">
            <v>0</v>
          </cell>
          <cell r="I290" t="str">
            <v/>
          </cell>
          <cell r="J290" t="str">
            <v/>
          </cell>
          <cell r="K290">
            <v>1000</v>
          </cell>
          <cell r="L290">
            <v>15.19</v>
          </cell>
          <cell r="M290">
            <v>15190</v>
          </cell>
          <cell r="N290">
            <v>0</v>
          </cell>
        </row>
        <row r="291">
          <cell r="A291" t="str">
            <v>14.5</v>
          </cell>
          <cell r="B291" t="str">
            <v>98546U-SINAPI</v>
          </cell>
          <cell r="C291" t="str">
            <v>Impermeabilização de superfície c/manta asfáltica esp. 3mm, uma camada, inclusive aplicação de primer asfáltico; Af.06/18.</v>
          </cell>
          <cell r="D291" t="str">
            <v>m²</v>
          </cell>
          <cell r="E291">
            <v>1000</v>
          </cell>
          <cell r="F291">
            <v>48.36</v>
          </cell>
          <cell r="G291">
            <v>48360</v>
          </cell>
          <cell r="H291">
            <v>0</v>
          </cell>
          <cell r="I291" t="str">
            <v/>
          </cell>
          <cell r="J291" t="str">
            <v/>
          </cell>
          <cell r="K291">
            <v>1000</v>
          </cell>
          <cell r="L291">
            <v>48.36</v>
          </cell>
          <cell r="M291">
            <v>48360</v>
          </cell>
          <cell r="N291">
            <v>0</v>
          </cell>
        </row>
        <row r="292">
          <cell r="A292" t="str">
            <v>14.6</v>
          </cell>
          <cell r="B292" t="str">
            <v>73762/20UD-UFMA</v>
          </cell>
          <cell r="C292" t="str">
            <v>Impermeabilizacao de superficie c/borracha liquida vulcanizada a frio, incluso tela de poliester.</v>
          </cell>
          <cell r="D292" t="str">
            <v>m²</v>
          </cell>
          <cell r="E292">
            <v>500</v>
          </cell>
          <cell r="F292">
            <v>66.44</v>
          </cell>
          <cell r="G292">
            <v>33220</v>
          </cell>
          <cell r="H292">
            <v>0</v>
          </cell>
          <cell r="I292" t="str">
            <v/>
          </cell>
          <cell r="J292" t="str">
            <v/>
          </cell>
          <cell r="K292">
            <v>500</v>
          </cell>
          <cell r="L292">
            <v>66.44</v>
          </cell>
          <cell r="M292">
            <v>33220</v>
          </cell>
          <cell r="N292">
            <v>0</v>
          </cell>
        </row>
        <row r="293">
          <cell r="A293" t="str">
            <v>14.7</v>
          </cell>
          <cell r="B293" t="str">
            <v>98681U.D1-UFMA</v>
          </cell>
          <cell r="C293" t="str">
            <v>Piso cimentado/proteção mecanica, c/argamassa    de cimento e areia média (1:3) e aditivo impermeabilizante, preparo mecanico, acabamento rústico espes. 2,0cm.</v>
          </cell>
          <cell r="D293" t="str">
            <v>m²</v>
          </cell>
          <cell r="E293">
            <v>2500</v>
          </cell>
          <cell r="F293">
            <v>23.1</v>
          </cell>
          <cell r="G293">
            <v>57750</v>
          </cell>
          <cell r="H293">
            <v>0</v>
          </cell>
          <cell r="I293" t="str">
            <v/>
          </cell>
          <cell r="J293" t="str">
            <v/>
          </cell>
          <cell r="K293">
            <v>2500</v>
          </cell>
          <cell r="L293">
            <v>23.1</v>
          </cell>
          <cell r="M293">
            <v>57750</v>
          </cell>
          <cell r="N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>
            <v>15</v>
          </cell>
          <cell r="B295">
            <v>0</v>
          </cell>
          <cell r="C295" t="str">
            <v>REVESTIMENTOS DE TETO, PAREDE E PISO</v>
          </cell>
          <cell r="D295">
            <v>0</v>
          </cell>
          <cell r="E295">
            <v>0</v>
          </cell>
          <cell r="F295">
            <v>0</v>
          </cell>
          <cell r="G295">
            <v>248833.68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248833.68</v>
          </cell>
          <cell r="N295">
            <v>0</v>
          </cell>
        </row>
        <row r="296">
          <cell r="A296" t="str">
            <v>15.1</v>
          </cell>
          <cell r="B296">
            <v>0</v>
          </cell>
          <cell r="C296" t="str">
            <v>Revestimento de Teto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 t="str">
            <v/>
          </cell>
          <cell r="J296" t="str">
            <v/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15.1.1</v>
          </cell>
          <cell r="B297" t="str">
            <v>87882U-SINAPI</v>
          </cell>
          <cell r="C297" t="str">
            <v>Chapisco c/argamassa de cimento e areia (1:4) e emulsão polimérica p/chapisco rolado, preparo em betoneira 400l, aplicado em teto, c/rolo p/textura acrílica; Af. 06/14.</v>
          </cell>
          <cell r="D297" t="str">
            <v>m²</v>
          </cell>
          <cell r="E297">
            <v>1000</v>
          </cell>
          <cell r="F297">
            <v>2.56</v>
          </cell>
          <cell r="G297">
            <v>2560</v>
          </cell>
          <cell r="H297">
            <v>0</v>
          </cell>
          <cell r="I297" t="str">
            <v/>
          </cell>
          <cell r="J297" t="str">
            <v/>
          </cell>
          <cell r="K297">
            <v>1000</v>
          </cell>
          <cell r="L297">
            <v>2.56</v>
          </cell>
          <cell r="M297">
            <v>2560</v>
          </cell>
          <cell r="N297">
            <v>0</v>
          </cell>
        </row>
        <row r="298">
          <cell r="A298" t="str">
            <v>15.1.2</v>
          </cell>
          <cell r="B298" t="str">
            <v>90406UD-SINAPI</v>
          </cell>
          <cell r="C298" t="str">
            <v>Massa única (reboco paulista), p/recebimento de pintura, c/argamassa de cimento e areia (1:5),  preparo em betoneira 400l, aplicada manualmente   em teto, espessura 20mm, c/execução de taliscas.</v>
          </cell>
          <cell r="D298" t="str">
            <v>m²</v>
          </cell>
          <cell r="E298">
            <v>1000</v>
          </cell>
          <cell r="F298">
            <v>25.03</v>
          </cell>
          <cell r="G298">
            <v>25030</v>
          </cell>
          <cell r="H298">
            <v>0</v>
          </cell>
          <cell r="I298" t="str">
            <v/>
          </cell>
          <cell r="J298" t="str">
            <v/>
          </cell>
          <cell r="K298">
            <v>1000</v>
          </cell>
          <cell r="L298">
            <v>25.03</v>
          </cell>
          <cell r="M298">
            <v>25030</v>
          </cell>
          <cell r="N298">
            <v>0</v>
          </cell>
        </row>
        <row r="299">
          <cell r="A299" t="str">
            <v>15.2</v>
          </cell>
          <cell r="B299">
            <v>0</v>
          </cell>
          <cell r="C299" t="str">
            <v>Revestimento de Parede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 t="str">
            <v/>
          </cell>
          <cell r="J299" t="str">
            <v/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</row>
        <row r="300">
          <cell r="A300" t="str">
            <v>15.2.1</v>
          </cell>
          <cell r="B300" t="str">
            <v>87879U-SINAPI</v>
          </cell>
          <cell r="C300" t="str">
            <v>Chapisco c/argamassa de cimento e areia (1:3), preparo em betoneira 400l, aplicado em alvenarias e estruturas de concreto internas, c/colher de pedreiro; Af. 06/14.</v>
          </cell>
          <cell r="D300" t="str">
            <v>m²</v>
          </cell>
          <cell r="E300">
            <v>600</v>
          </cell>
          <cell r="F300">
            <v>2.2000000000000002</v>
          </cell>
          <cell r="G300">
            <v>1320</v>
          </cell>
          <cell r="H300">
            <v>0</v>
          </cell>
          <cell r="I300" t="str">
            <v/>
          </cell>
          <cell r="J300" t="str">
            <v/>
          </cell>
          <cell r="K300">
            <v>600</v>
          </cell>
          <cell r="L300">
            <v>2.2000000000000002</v>
          </cell>
          <cell r="M300">
            <v>1320</v>
          </cell>
          <cell r="N300">
            <v>0</v>
          </cell>
        </row>
        <row r="301">
          <cell r="A301" t="str">
            <v>15.2.2</v>
          </cell>
          <cell r="B301" t="str">
            <v>87905U-SINAPI</v>
          </cell>
          <cell r="C301" t="str">
            <v>Chapisco c/argamassa de cimento e areia (1:3), preparo em betoneira 400l, aplicado em alvenarias    de fachadas c/presença de vãos, c/colher de pedreiro;  Af. 06/14.</v>
          </cell>
          <cell r="D301" t="str">
            <v>m²</v>
          </cell>
          <cell r="E301">
            <v>500</v>
          </cell>
          <cell r="F301">
            <v>5.24</v>
          </cell>
          <cell r="G301">
            <v>2620</v>
          </cell>
          <cell r="H301">
            <v>0</v>
          </cell>
          <cell r="I301" t="str">
            <v/>
          </cell>
          <cell r="J301" t="str">
            <v/>
          </cell>
          <cell r="K301">
            <v>500</v>
          </cell>
          <cell r="L301">
            <v>5.24</v>
          </cell>
          <cell r="M301">
            <v>2620</v>
          </cell>
          <cell r="N301">
            <v>0</v>
          </cell>
        </row>
        <row r="302">
          <cell r="A302" t="str">
            <v>15.2.3</v>
          </cell>
          <cell r="B302" t="str">
            <v>87535UD-SINAPI</v>
          </cell>
          <cell r="C302" t="str">
            <v>Emboço p/recebimento de cerâmica, c/argamassa de cimento e areia (1:5), preparo mecânico em betoneira 400l, aplicado manualmente em paredes internas de ambientes c/área superior a 10m2, espes. 20mm, c/execução de taliscas; Af.06/14.</v>
          </cell>
          <cell r="D302" t="str">
            <v>m²</v>
          </cell>
          <cell r="E302">
            <v>250</v>
          </cell>
          <cell r="F302">
            <v>14.74</v>
          </cell>
          <cell r="G302">
            <v>3685</v>
          </cell>
          <cell r="H302">
            <v>0</v>
          </cell>
          <cell r="I302" t="str">
            <v/>
          </cell>
          <cell r="J302" t="str">
            <v/>
          </cell>
          <cell r="K302">
            <v>250</v>
          </cell>
          <cell r="L302">
            <v>14.74</v>
          </cell>
          <cell r="M302">
            <v>3685</v>
          </cell>
          <cell r="N302">
            <v>0</v>
          </cell>
        </row>
        <row r="303">
          <cell r="A303" t="str">
            <v>15.2.4</v>
          </cell>
          <cell r="B303" t="str">
            <v>87529UD-SINAPI</v>
          </cell>
          <cell r="C303" t="str">
            <v>Massa única (reboco paulista), p/recebimento de pintura, c/argamassa cimento:areia (1:5), preparo em betoneira 400l, aplicada manualmente em paredes internas, espessura 20mm, c/ execução de taliscas.</v>
          </cell>
          <cell r="D303" t="str">
            <v>m²</v>
          </cell>
          <cell r="E303">
            <v>500</v>
          </cell>
          <cell r="F303">
            <v>18</v>
          </cell>
          <cell r="G303">
            <v>9000</v>
          </cell>
          <cell r="H303">
            <v>0</v>
          </cell>
          <cell r="I303" t="str">
            <v/>
          </cell>
          <cell r="J303" t="str">
            <v/>
          </cell>
          <cell r="K303">
            <v>500</v>
          </cell>
          <cell r="L303">
            <v>18</v>
          </cell>
          <cell r="M303">
            <v>9000</v>
          </cell>
          <cell r="N303">
            <v>0</v>
          </cell>
        </row>
        <row r="304">
          <cell r="A304" t="str">
            <v>15.2.5</v>
          </cell>
          <cell r="B304" t="str">
            <v>87775U.D2-UFMA</v>
          </cell>
          <cell r="C304" t="str">
            <v>Reboco ou massa única c/argamassa de cimento e areia (1:5), preparo mecânico em betoneira 400 l, aplicada manualmente em fachada c/vãos, espes.    25 mm, c/execução de taliscas.</v>
          </cell>
          <cell r="D304" t="str">
            <v>m²</v>
          </cell>
          <cell r="E304">
            <v>300</v>
          </cell>
          <cell r="F304">
            <v>32.049999999999997</v>
          </cell>
          <cell r="G304">
            <v>9615</v>
          </cell>
          <cell r="H304">
            <v>0</v>
          </cell>
          <cell r="I304" t="str">
            <v/>
          </cell>
          <cell r="J304" t="str">
            <v/>
          </cell>
          <cell r="K304">
            <v>300</v>
          </cell>
          <cell r="L304">
            <v>32.049999999999997</v>
          </cell>
          <cell r="M304">
            <v>9615</v>
          </cell>
          <cell r="N304">
            <v>0</v>
          </cell>
        </row>
        <row r="305">
          <cell r="A305" t="str">
            <v>15.2.6</v>
          </cell>
          <cell r="B305" t="str">
            <v>87273UD-UFMA</v>
          </cell>
          <cell r="C305" t="str">
            <v>Revestimento cerâmico p/paredes internas,esmaltado extra-PEI-III (mínimo), (33 x 45) cm, assente c/ argamassa colante AC II, em ambientes c/área maior que 5 m².</v>
          </cell>
          <cell r="D305" t="str">
            <v>m²</v>
          </cell>
          <cell r="E305">
            <v>300</v>
          </cell>
          <cell r="F305">
            <v>35.06</v>
          </cell>
          <cell r="G305">
            <v>10518</v>
          </cell>
          <cell r="H305">
            <v>0</v>
          </cell>
          <cell r="I305" t="str">
            <v/>
          </cell>
          <cell r="J305" t="str">
            <v/>
          </cell>
          <cell r="K305">
            <v>300</v>
          </cell>
          <cell r="L305">
            <v>35.06</v>
          </cell>
          <cell r="M305">
            <v>10518</v>
          </cell>
          <cell r="N305">
            <v>0</v>
          </cell>
        </row>
        <row r="306">
          <cell r="A306" t="str">
            <v>15.2.7</v>
          </cell>
          <cell r="B306" t="str">
            <v>87265UD-UFMA</v>
          </cell>
          <cell r="C306" t="str">
            <v>Revestimento cerâmico para paredes internas com placas tipo esmaltada extra de dimensões 20x20 cm aplicadas em ambientes de área maior que 5 m² na altura inteira das paredes. Af_06/2014</v>
          </cell>
          <cell r="D306" t="str">
            <v>m²</v>
          </cell>
          <cell r="E306">
            <v>200</v>
          </cell>
          <cell r="F306">
            <v>30.41</v>
          </cell>
          <cell r="G306">
            <v>6082</v>
          </cell>
          <cell r="H306">
            <v>0</v>
          </cell>
          <cell r="I306" t="str">
            <v/>
          </cell>
          <cell r="J306" t="str">
            <v/>
          </cell>
          <cell r="K306">
            <v>200</v>
          </cell>
          <cell r="L306">
            <v>30.41</v>
          </cell>
          <cell r="M306">
            <v>6082</v>
          </cell>
          <cell r="N306">
            <v>0</v>
          </cell>
        </row>
        <row r="307">
          <cell r="A307" t="str">
            <v>15.3</v>
          </cell>
          <cell r="B307">
            <v>0</v>
          </cell>
          <cell r="C307" t="str">
            <v>Revestimento de Piso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 t="str">
            <v/>
          </cell>
          <cell r="J307" t="str">
            <v/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15.3.1</v>
          </cell>
          <cell r="B308" t="str">
            <v>95241U-SINAPI</v>
          </cell>
          <cell r="C308" t="str">
            <v>Lastro de concreto magro, aplicado em pisos ou radiers, espessura de 5 cm; Af.07.16.</v>
          </cell>
          <cell r="D308" t="str">
            <v>m²</v>
          </cell>
          <cell r="E308">
            <v>500</v>
          </cell>
          <cell r="F308">
            <v>13.57</v>
          </cell>
          <cell r="G308">
            <v>6785</v>
          </cell>
          <cell r="H308">
            <v>0</v>
          </cell>
          <cell r="I308" t="str">
            <v/>
          </cell>
          <cell r="J308" t="str">
            <v/>
          </cell>
          <cell r="K308">
            <v>500</v>
          </cell>
          <cell r="L308">
            <v>13.57</v>
          </cell>
          <cell r="M308">
            <v>6785</v>
          </cell>
          <cell r="N308">
            <v>0</v>
          </cell>
        </row>
        <row r="309">
          <cell r="A309" t="str">
            <v>15.3.2</v>
          </cell>
          <cell r="B309" t="str">
            <v>87630U-SINAPI</v>
          </cell>
          <cell r="C309" t="str">
            <v>Contrapiso c/argamassa de cimento e areia (1:4), preparo mecânico em betoneira 400 l, aplicado em áreas secas sobre laje, aderido, espessura 3 cm; Af. 06/14.</v>
          </cell>
          <cell r="D309" t="str">
            <v>m²</v>
          </cell>
          <cell r="E309">
            <v>500</v>
          </cell>
          <cell r="F309">
            <v>20.23</v>
          </cell>
          <cell r="G309">
            <v>10115</v>
          </cell>
          <cell r="H309">
            <v>0</v>
          </cell>
          <cell r="I309" t="str">
            <v/>
          </cell>
          <cell r="J309" t="str">
            <v/>
          </cell>
          <cell r="K309">
            <v>500</v>
          </cell>
          <cell r="L309">
            <v>20.23</v>
          </cell>
          <cell r="M309">
            <v>10115</v>
          </cell>
          <cell r="N309">
            <v>0</v>
          </cell>
        </row>
        <row r="310">
          <cell r="A310" t="str">
            <v>15.3.3</v>
          </cell>
          <cell r="B310" t="str">
            <v>87630UD-UFMA</v>
          </cell>
          <cell r="C310" t="str">
            <v>Contrapiso c/argamassa de cimento e areia (1:3), preparo mecânico em betoneira 400 l, aplicado em áreas secas sobre laje, aderido, espessura 3 cm (p/piso de alta resistencia).</v>
          </cell>
          <cell r="D310" t="str">
            <v>m²</v>
          </cell>
          <cell r="E310">
            <v>100</v>
          </cell>
          <cell r="F310">
            <v>21.19</v>
          </cell>
          <cell r="G310">
            <v>2119</v>
          </cell>
          <cell r="H310">
            <v>0</v>
          </cell>
          <cell r="I310" t="str">
            <v/>
          </cell>
          <cell r="J310" t="str">
            <v/>
          </cell>
          <cell r="K310">
            <v>100</v>
          </cell>
          <cell r="L310">
            <v>21.19</v>
          </cell>
          <cell r="M310">
            <v>2119</v>
          </cell>
          <cell r="N310">
            <v>0</v>
          </cell>
        </row>
        <row r="311">
          <cell r="A311" t="str">
            <v>15.3.4</v>
          </cell>
          <cell r="B311" t="str">
            <v>68333U-SINAPI</v>
          </cell>
          <cell r="C311" t="str">
            <v>Piso em concreto desempenado para quadras poliesportivas preparo mecanico, espessura 7cm,</v>
          </cell>
          <cell r="D311" t="str">
            <v>m²</v>
          </cell>
          <cell r="E311">
            <v>200</v>
          </cell>
          <cell r="F311">
            <v>30.62</v>
          </cell>
          <cell r="G311">
            <v>6124</v>
          </cell>
          <cell r="H311">
            <v>0</v>
          </cell>
          <cell r="I311" t="str">
            <v/>
          </cell>
          <cell r="J311" t="str">
            <v/>
          </cell>
          <cell r="K311">
            <v>200</v>
          </cell>
          <cell r="L311">
            <v>30.62</v>
          </cell>
          <cell r="M311">
            <v>6124</v>
          </cell>
          <cell r="N311">
            <v>0</v>
          </cell>
        </row>
        <row r="312">
          <cell r="A312" t="str">
            <v>15.3.5</v>
          </cell>
          <cell r="B312" t="str">
            <v>72183U-SINAPI</v>
          </cell>
          <cell r="C312" t="str">
            <v>Piso em concreto estrutural 20mpa preparo mecanico, com armacao em tela soldada</v>
          </cell>
          <cell r="D312" t="str">
            <v>m²</v>
          </cell>
          <cell r="E312">
            <v>200</v>
          </cell>
          <cell r="F312">
            <v>50.4</v>
          </cell>
          <cell r="G312">
            <v>10080</v>
          </cell>
          <cell r="H312">
            <v>0</v>
          </cell>
          <cell r="I312" t="str">
            <v/>
          </cell>
          <cell r="J312" t="str">
            <v/>
          </cell>
          <cell r="K312">
            <v>200</v>
          </cell>
          <cell r="L312">
            <v>50.4</v>
          </cell>
          <cell r="M312">
            <v>10080</v>
          </cell>
          <cell r="N312">
            <v>0</v>
          </cell>
        </row>
        <row r="313">
          <cell r="A313" t="str">
            <v>15.3.6</v>
          </cell>
          <cell r="B313" t="str">
            <v>72137U-SINAPI</v>
          </cell>
          <cell r="C313" t="str">
            <v>Piso industrial alta resistencia espessura 12mm, incluso juntas de dilatacao plasticas e polimento mecanizado</v>
          </cell>
          <cell r="D313" t="str">
            <v>m²</v>
          </cell>
          <cell r="E313">
            <v>500</v>
          </cell>
          <cell r="F313">
            <v>70.28</v>
          </cell>
          <cell r="G313">
            <v>35140</v>
          </cell>
          <cell r="H313">
            <v>0</v>
          </cell>
          <cell r="I313" t="str">
            <v/>
          </cell>
          <cell r="J313" t="str">
            <v/>
          </cell>
          <cell r="K313">
            <v>500</v>
          </cell>
          <cell r="L313">
            <v>70.28</v>
          </cell>
          <cell r="M313">
            <v>35140</v>
          </cell>
          <cell r="N313">
            <v>0</v>
          </cell>
        </row>
        <row r="314">
          <cell r="A314" t="str">
            <v>15.3.7</v>
          </cell>
          <cell r="B314" t="str">
            <v>98680U-SINAPI</v>
          </cell>
          <cell r="C314" t="str">
            <v>Piso cimentado c/argamassa de cimento e areia média (1:3), preparo mecanico, acabamento liso espes. 3,0cm; Af. 06/18.</v>
          </cell>
          <cell r="D314" t="str">
            <v>m²</v>
          </cell>
          <cell r="E314">
            <v>500</v>
          </cell>
          <cell r="F314">
            <v>20.91</v>
          </cell>
          <cell r="G314">
            <v>10455</v>
          </cell>
          <cell r="H314">
            <v>0</v>
          </cell>
          <cell r="I314" t="str">
            <v/>
          </cell>
          <cell r="J314" t="str">
            <v/>
          </cell>
          <cell r="K314">
            <v>500</v>
          </cell>
          <cell r="L314">
            <v>20.91</v>
          </cell>
          <cell r="M314">
            <v>10455</v>
          </cell>
          <cell r="N314">
            <v>0</v>
          </cell>
        </row>
        <row r="315">
          <cell r="A315" t="str">
            <v>15.3.8</v>
          </cell>
          <cell r="B315" t="str">
            <v>87251UD UFMA</v>
          </cell>
          <cell r="C315" t="str">
            <v>Revestimento cerâmico p/piso c/placas tipo esmaltada extra-PEI-IV (mínimo), (45x45) cm, assente c/argamassa colante AC III, em ambientes de área superior a 10 m²; Af.06/14.</v>
          </cell>
          <cell r="D315" t="str">
            <v>m²</v>
          </cell>
          <cell r="E315">
            <v>600</v>
          </cell>
          <cell r="F315">
            <v>26.52</v>
          </cell>
          <cell r="G315">
            <v>15912</v>
          </cell>
          <cell r="H315">
            <v>0</v>
          </cell>
          <cell r="I315" t="str">
            <v/>
          </cell>
          <cell r="J315" t="str">
            <v/>
          </cell>
          <cell r="K315">
            <v>600</v>
          </cell>
          <cell r="L315">
            <v>26.52</v>
          </cell>
          <cell r="M315">
            <v>15912</v>
          </cell>
          <cell r="N315">
            <v>0</v>
          </cell>
        </row>
        <row r="316">
          <cell r="A316" t="str">
            <v>15.3.9</v>
          </cell>
          <cell r="B316" t="str">
            <v>72185U  SINAPI</v>
          </cell>
          <cell r="C316" t="str">
            <v>Piso vinilico semiflexivel padrao liso, espessura 2mm, fixado com cola</v>
          </cell>
          <cell r="D316" t="str">
            <v>m²</v>
          </cell>
          <cell r="E316">
            <v>500</v>
          </cell>
          <cell r="F316">
            <v>42.59</v>
          </cell>
          <cell r="G316">
            <v>21295</v>
          </cell>
          <cell r="H316">
            <v>0</v>
          </cell>
          <cell r="I316" t="str">
            <v/>
          </cell>
          <cell r="J316" t="str">
            <v/>
          </cell>
          <cell r="K316">
            <v>500</v>
          </cell>
          <cell r="L316">
            <v>42.59</v>
          </cell>
          <cell r="M316">
            <v>21295</v>
          </cell>
          <cell r="N316">
            <v>0</v>
          </cell>
        </row>
        <row r="317">
          <cell r="A317" t="str">
            <v>15.3.10</v>
          </cell>
          <cell r="B317" t="str">
            <v>84186UD UFMA</v>
          </cell>
          <cell r="C317" t="str">
            <v>Piso tátil alerta/direcional, de borracha, colorido espes. 3,5mm, fixado c/cola.</v>
          </cell>
          <cell r="D317" t="str">
            <v>m</v>
          </cell>
          <cell r="E317">
            <v>1000</v>
          </cell>
          <cell r="F317">
            <v>23.58</v>
          </cell>
          <cell r="G317">
            <v>23580</v>
          </cell>
          <cell r="H317">
            <v>0</v>
          </cell>
          <cell r="I317" t="str">
            <v/>
          </cell>
          <cell r="J317" t="str">
            <v/>
          </cell>
          <cell r="K317">
            <v>1000</v>
          </cell>
          <cell r="L317">
            <v>23.58</v>
          </cell>
          <cell r="M317">
            <v>23580</v>
          </cell>
          <cell r="N317">
            <v>0</v>
          </cell>
        </row>
        <row r="318">
          <cell r="A318" t="str">
            <v>15.3.11</v>
          </cell>
          <cell r="B318" t="str">
            <v>73800/001UD UFMA</v>
          </cell>
          <cell r="C318" t="str">
            <v>Limpeza e polimento mecanizado em piso alta resistencia, utilizando estuque com adesivo, cimento branco e corante</v>
          </cell>
          <cell r="D318" t="str">
            <v>m²</v>
          </cell>
          <cell r="E318">
            <v>1000</v>
          </cell>
          <cell r="F318">
            <v>26.99</v>
          </cell>
          <cell r="G318">
            <v>26990</v>
          </cell>
          <cell r="H318">
            <v>0</v>
          </cell>
          <cell r="I318" t="str">
            <v/>
          </cell>
          <cell r="J318" t="str">
            <v/>
          </cell>
          <cell r="K318">
            <v>1000</v>
          </cell>
          <cell r="L318">
            <v>26.99</v>
          </cell>
          <cell r="M318">
            <v>26990</v>
          </cell>
          <cell r="N318">
            <v>0</v>
          </cell>
        </row>
        <row r="319">
          <cell r="A319" t="str">
            <v>15.4</v>
          </cell>
          <cell r="B319">
            <v>0</v>
          </cell>
          <cell r="C319" t="str">
            <v>Rodapé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 t="str">
            <v/>
          </cell>
          <cell r="J319" t="str">
            <v/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15.4.1</v>
          </cell>
          <cell r="B320" t="str">
            <v>98685U-SINAPI</v>
          </cell>
          <cell r="C320" t="str">
            <v>Rodapé em granito assente com argamassa colante AC III, altura 10 cm; Af.06/18.</v>
          </cell>
          <cell r="D320" t="str">
            <v>m</v>
          </cell>
          <cell r="E320">
            <v>100</v>
          </cell>
          <cell r="F320">
            <v>30.06</v>
          </cell>
          <cell r="G320">
            <v>3006</v>
          </cell>
          <cell r="H320">
            <v>0</v>
          </cell>
          <cell r="I320" t="str">
            <v/>
          </cell>
          <cell r="J320" t="str">
            <v/>
          </cell>
          <cell r="K320">
            <v>100</v>
          </cell>
          <cell r="L320">
            <v>30.06</v>
          </cell>
          <cell r="M320">
            <v>3006</v>
          </cell>
          <cell r="N320">
            <v>0</v>
          </cell>
        </row>
        <row r="321">
          <cell r="A321" t="str">
            <v>15.4.2</v>
          </cell>
          <cell r="B321" t="str">
            <v>21040301-UFMA</v>
          </cell>
          <cell r="C321" t="str">
            <v>Rodapé/Friso em alumínio natural, c/perfil (3,80x1,00) cm, assente c/ argamassa de cimento:areia 1:4.</v>
          </cell>
          <cell r="D321" t="str">
            <v>m</v>
          </cell>
          <cell r="E321">
            <v>200</v>
          </cell>
          <cell r="F321">
            <v>4.41</v>
          </cell>
          <cell r="G321">
            <v>882</v>
          </cell>
          <cell r="H321">
            <v>0</v>
          </cell>
          <cell r="I321" t="str">
            <v/>
          </cell>
          <cell r="J321" t="str">
            <v/>
          </cell>
          <cell r="K321">
            <v>200</v>
          </cell>
          <cell r="L321">
            <v>4.41</v>
          </cell>
          <cell r="M321">
            <v>882</v>
          </cell>
          <cell r="N321">
            <v>0</v>
          </cell>
        </row>
        <row r="322">
          <cell r="A322" t="str">
            <v>15.5</v>
          </cell>
          <cell r="B322">
            <v>0</v>
          </cell>
          <cell r="C322" t="str">
            <v>Peitoril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 t="str">
            <v/>
          </cell>
          <cell r="J322" t="str">
            <v/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</row>
        <row r="323">
          <cell r="A323" t="str">
            <v>15.5.1</v>
          </cell>
          <cell r="B323" t="str">
            <v>84088UD-UFMA</v>
          </cell>
          <cell r="C323" t="str">
            <v>Peitoril c/rebaixo em granito cinza, largura 18 cm, espessura 2,0 cm, assente c/argamassa de cimento e areia 1:3, preparo mecânico.</v>
          </cell>
          <cell r="D323" t="str">
            <v>m</v>
          </cell>
          <cell r="E323">
            <v>33</v>
          </cell>
          <cell r="F323">
            <v>41.96</v>
          </cell>
          <cell r="G323">
            <v>1384.68</v>
          </cell>
          <cell r="H323">
            <v>0</v>
          </cell>
          <cell r="I323" t="str">
            <v/>
          </cell>
          <cell r="J323" t="str">
            <v/>
          </cell>
          <cell r="K323">
            <v>33</v>
          </cell>
          <cell r="L323">
            <v>41.96</v>
          </cell>
          <cell r="M323">
            <v>1384.68</v>
          </cell>
          <cell r="N323">
            <v>0</v>
          </cell>
        </row>
        <row r="324">
          <cell r="A324" t="str">
            <v>15.6</v>
          </cell>
          <cell r="B324">
            <v>0</v>
          </cell>
          <cell r="C324" t="str">
            <v>Soleira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 t="str">
            <v/>
          </cell>
          <cell r="J324" t="str">
            <v/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15.6.1</v>
          </cell>
          <cell r="B325" t="str">
            <v>98689U.D1-UFMA</v>
          </cell>
          <cell r="C325" t="str">
            <v>Soleira/Peitoril reto em granito cinza, largura 15 cm, espessura 2,0 cm, assente c/argamassa de cimento e areia 1:3, preparo mecânico.</v>
          </cell>
          <cell r="D325" t="str">
            <v>m</v>
          </cell>
          <cell r="E325">
            <v>100</v>
          </cell>
          <cell r="F325">
            <v>45.36</v>
          </cell>
          <cell r="G325">
            <v>4536</v>
          </cell>
          <cell r="H325">
            <v>0</v>
          </cell>
          <cell r="I325" t="str">
            <v/>
          </cell>
          <cell r="J325" t="str">
            <v/>
          </cell>
          <cell r="K325">
            <v>100</v>
          </cell>
          <cell r="L325">
            <v>45.36</v>
          </cell>
          <cell r="M325">
            <v>4536</v>
          </cell>
          <cell r="N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</row>
        <row r="327">
          <cell r="A327">
            <v>16</v>
          </cell>
          <cell r="B327">
            <v>0</v>
          </cell>
          <cell r="C327" t="str">
            <v>FORRO</v>
          </cell>
          <cell r="D327">
            <v>0</v>
          </cell>
          <cell r="E327">
            <v>0</v>
          </cell>
          <cell r="F327">
            <v>0</v>
          </cell>
          <cell r="G327">
            <v>26540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26540</v>
          </cell>
          <cell r="N327">
            <v>0</v>
          </cell>
        </row>
        <row r="328">
          <cell r="A328" t="str">
            <v>16.1</v>
          </cell>
          <cell r="B328" t="str">
            <v>96113U-SINAPI</v>
          </cell>
          <cell r="C328" t="str">
            <v>Forro em placas de gesso, p/ambientes comerciais; Af.05/17.</v>
          </cell>
          <cell r="D328" t="str">
            <v>m²</v>
          </cell>
          <cell r="E328">
            <v>750</v>
          </cell>
          <cell r="F328">
            <v>23.32</v>
          </cell>
          <cell r="G328">
            <v>17490</v>
          </cell>
          <cell r="H328">
            <v>0</v>
          </cell>
          <cell r="I328" t="str">
            <v/>
          </cell>
          <cell r="J328" t="str">
            <v/>
          </cell>
          <cell r="K328">
            <v>750</v>
          </cell>
          <cell r="L328">
            <v>23.32</v>
          </cell>
          <cell r="M328">
            <v>17490</v>
          </cell>
          <cell r="N328">
            <v>0</v>
          </cell>
        </row>
        <row r="329">
          <cell r="A329" t="str">
            <v>16.2</v>
          </cell>
          <cell r="B329" t="str">
            <v>96114U-SINAPI</v>
          </cell>
          <cell r="C329" t="str">
            <v>Forro em drywall, p/ ambientes comerciais, inclusive estrutura de fixação; Af. 05/17.</v>
          </cell>
          <cell r="D329" t="str">
            <v>m²</v>
          </cell>
          <cell r="E329">
            <v>250</v>
          </cell>
          <cell r="F329">
            <v>36.200000000000003</v>
          </cell>
          <cell r="G329">
            <v>9050</v>
          </cell>
          <cell r="H329">
            <v>0</v>
          </cell>
          <cell r="I329" t="str">
            <v/>
          </cell>
          <cell r="J329" t="str">
            <v/>
          </cell>
          <cell r="K329">
            <v>250</v>
          </cell>
          <cell r="L329">
            <v>36.200000000000003</v>
          </cell>
          <cell r="M329">
            <v>9050</v>
          </cell>
          <cell r="N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</row>
        <row r="331">
          <cell r="A331">
            <v>17</v>
          </cell>
          <cell r="B331">
            <v>0</v>
          </cell>
          <cell r="C331" t="str">
            <v>LOUÇAS, METAIS E FERRAGENS</v>
          </cell>
          <cell r="D331">
            <v>0</v>
          </cell>
          <cell r="E331">
            <v>0</v>
          </cell>
          <cell r="F331">
            <v>0</v>
          </cell>
          <cell r="G331">
            <v>64283.92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64283.92</v>
          </cell>
          <cell r="N331">
            <v>0</v>
          </cell>
        </row>
        <row r="332">
          <cell r="A332" t="str">
            <v>17.1</v>
          </cell>
          <cell r="B332" t="str">
            <v>86931UD-UFMA</v>
          </cell>
          <cell r="C332" t="str">
            <v>Vaso sanitário sifonado c/caixa acoplada louça branca, incluso engate flexível PCV branco,1/2" x 40 cm, anel de vedação e assento sanitário, fornecimento e instalação; Af.12/13.</v>
          </cell>
          <cell r="D332" t="str">
            <v>un</v>
          </cell>
          <cell r="E332">
            <v>15</v>
          </cell>
          <cell r="F332">
            <v>207.28</v>
          </cell>
          <cell r="G332">
            <v>3109.2</v>
          </cell>
          <cell r="H332">
            <v>0</v>
          </cell>
          <cell r="I332" t="str">
            <v/>
          </cell>
          <cell r="J332" t="str">
            <v/>
          </cell>
          <cell r="K332">
            <v>15</v>
          </cell>
          <cell r="L332">
            <v>207.28</v>
          </cell>
          <cell r="M332">
            <v>3109.2</v>
          </cell>
          <cell r="N332">
            <v>0</v>
          </cell>
        </row>
        <row r="333">
          <cell r="A333" t="str">
            <v>17.2</v>
          </cell>
          <cell r="B333" t="str">
            <v>95472UD-UFMA</v>
          </cell>
          <cell r="C333" t="str">
            <v>Vaso sanitário sifonado convencional p/PCD, s/furo frontal, em louça branca, incluso conjunto de ligação ajustável, anel de vedação e assento sanitário.- fornecimento e instalação.</v>
          </cell>
          <cell r="D333" t="str">
            <v>un</v>
          </cell>
          <cell r="E333">
            <v>5</v>
          </cell>
          <cell r="F333">
            <v>334.27</v>
          </cell>
          <cell r="G333">
            <v>1671.35</v>
          </cell>
          <cell r="H333">
            <v>0</v>
          </cell>
          <cell r="I333" t="str">
            <v/>
          </cell>
          <cell r="J333" t="str">
            <v/>
          </cell>
          <cell r="K333">
            <v>5</v>
          </cell>
          <cell r="L333">
            <v>334.27</v>
          </cell>
          <cell r="M333">
            <v>1671.35</v>
          </cell>
          <cell r="N333">
            <v>0</v>
          </cell>
        </row>
        <row r="334">
          <cell r="A334" t="str">
            <v>17.3</v>
          </cell>
          <cell r="B334" t="str">
            <v>86942U-SINAPI</v>
          </cell>
          <cell r="C334" t="str">
            <v>Lavatório louça branca suspenso, (29,5 x 39)cm ou equivalente, padrão popular, incluso sifão tipo garrafa, válvula e engate flexível 30cm em PVC e torneira cromada de mesa, padrão popular - fornecimento e instalação; Af.12/13.</v>
          </cell>
          <cell r="D334" t="str">
            <v>un</v>
          </cell>
          <cell r="E334">
            <v>10</v>
          </cell>
          <cell r="F334">
            <v>109.68</v>
          </cell>
          <cell r="G334">
            <v>1096.8</v>
          </cell>
          <cell r="H334">
            <v>0</v>
          </cell>
          <cell r="I334" t="str">
            <v/>
          </cell>
          <cell r="J334" t="str">
            <v/>
          </cell>
          <cell r="K334">
            <v>10</v>
          </cell>
          <cell r="L334">
            <v>109.68</v>
          </cell>
          <cell r="M334">
            <v>1096.8</v>
          </cell>
          <cell r="N334">
            <v>0</v>
          </cell>
        </row>
        <row r="335">
          <cell r="A335" t="str">
            <v>17.4</v>
          </cell>
          <cell r="B335" t="str">
            <v>86937U.D1-UFMA</v>
          </cell>
          <cell r="C335" t="str">
            <v>Cuba de embutir oval em louça branca (35 x 50)cm   ou equivalente, incluso abertura na bancada p/ encaixe, válvula em metal cromado, torneira de   mesa, padrão médio c/furo, e sifão flexível em PVC - fornecimento e instalação.</v>
          </cell>
          <cell r="D335" t="str">
            <v>un</v>
          </cell>
          <cell r="E335">
            <v>15</v>
          </cell>
          <cell r="F335">
            <v>202.68</v>
          </cell>
          <cell r="G335">
            <v>3040.2</v>
          </cell>
          <cell r="H335">
            <v>0</v>
          </cell>
          <cell r="I335" t="str">
            <v/>
          </cell>
          <cell r="J335" t="str">
            <v/>
          </cell>
          <cell r="K335">
            <v>15</v>
          </cell>
          <cell r="L335">
            <v>202.68</v>
          </cell>
          <cell r="M335">
            <v>3040.2</v>
          </cell>
          <cell r="N335">
            <v>0</v>
          </cell>
        </row>
        <row r="336">
          <cell r="A336" t="str">
            <v>17.5</v>
          </cell>
          <cell r="B336" t="str">
            <v>86937U.D2-UFMA</v>
          </cell>
          <cell r="C336" t="str">
            <v>Cuba de embutir redonda em louça branca, incluso abertura na bancada p/encaixe, válvula em metal cromado, torneira de mesa, padrão médio c/furo, e sifão flexível em PVC - fornecimento e instalação.</v>
          </cell>
          <cell r="D336" t="str">
            <v>un</v>
          </cell>
          <cell r="E336">
            <v>10</v>
          </cell>
          <cell r="F336">
            <v>228.91</v>
          </cell>
          <cell r="G336">
            <v>2289.1</v>
          </cell>
          <cell r="H336">
            <v>0</v>
          </cell>
          <cell r="I336" t="str">
            <v/>
          </cell>
          <cell r="J336" t="str">
            <v/>
          </cell>
          <cell r="K336">
            <v>10</v>
          </cell>
          <cell r="L336">
            <v>228.91</v>
          </cell>
          <cell r="M336">
            <v>2289.1</v>
          </cell>
          <cell r="N336">
            <v>0</v>
          </cell>
        </row>
        <row r="337">
          <cell r="A337" t="str">
            <v>17.6</v>
          </cell>
          <cell r="B337" t="str">
            <v>24010401-UFMA</v>
          </cell>
          <cell r="C337" t="str">
            <v>Pia de cozinha em aço inoxidável, (1,20x0,60)m, concretada.</v>
          </cell>
          <cell r="D337" t="str">
            <v>un</v>
          </cell>
          <cell r="E337">
            <v>5</v>
          </cell>
          <cell r="F337">
            <v>110.88</v>
          </cell>
          <cell r="G337">
            <v>554.4</v>
          </cell>
          <cell r="H337">
            <v>0</v>
          </cell>
          <cell r="I337" t="str">
            <v/>
          </cell>
          <cell r="J337" t="str">
            <v/>
          </cell>
          <cell r="K337">
            <v>5</v>
          </cell>
          <cell r="L337">
            <v>110.88</v>
          </cell>
          <cell r="M337">
            <v>554.4</v>
          </cell>
          <cell r="N337">
            <v>0</v>
          </cell>
        </row>
        <row r="338">
          <cell r="A338" t="str">
            <v>17.7</v>
          </cell>
          <cell r="B338" t="str">
            <v>24010402-UFMA</v>
          </cell>
          <cell r="C338" t="str">
            <v>Pia de cozinha em aço inoxidável, (1,40x0,60)m, concretada.</v>
          </cell>
          <cell r="D338" t="str">
            <v>un</v>
          </cell>
          <cell r="E338">
            <v>5</v>
          </cell>
          <cell r="F338">
            <v>138.4</v>
          </cell>
          <cell r="G338">
            <v>692</v>
          </cell>
          <cell r="H338">
            <v>0</v>
          </cell>
          <cell r="I338" t="str">
            <v/>
          </cell>
          <cell r="J338" t="str">
            <v/>
          </cell>
          <cell r="K338">
            <v>5</v>
          </cell>
          <cell r="L338">
            <v>138.4</v>
          </cell>
          <cell r="M338">
            <v>692</v>
          </cell>
          <cell r="N338">
            <v>0</v>
          </cell>
        </row>
        <row r="339">
          <cell r="A339" t="str">
            <v>17.8</v>
          </cell>
          <cell r="B339" t="str">
            <v>86927U-SINAPI</v>
          </cell>
          <cell r="C339" t="str">
            <v>Tanque de mármore sintético suspenso, 22l ou equivalente, incluso sifão tipo garrafa em pvc, válvula plástica e torneira de metal cromado padrão popular- fornecimento e instalação; Af.12/13</v>
          </cell>
          <cell r="D339" t="str">
            <v>un</v>
          </cell>
          <cell r="E339">
            <v>10</v>
          </cell>
          <cell r="F339">
            <v>125.71</v>
          </cell>
          <cell r="G339">
            <v>1257.0999999999999</v>
          </cell>
          <cell r="H339">
            <v>0</v>
          </cell>
          <cell r="I339" t="str">
            <v/>
          </cell>
          <cell r="J339" t="str">
            <v/>
          </cell>
          <cell r="K339">
            <v>10</v>
          </cell>
          <cell r="L339">
            <v>125.71</v>
          </cell>
          <cell r="M339">
            <v>1257.0999999999999</v>
          </cell>
          <cell r="N339">
            <v>0</v>
          </cell>
        </row>
        <row r="340">
          <cell r="A340" t="str">
            <v>17.9</v>
          </cell>
          <cell r="B340" t="str">
            <v>74234/1U-SINAPI</v>
          </cell>
          <cell r="C340" t="str">
            <v>Mictório sifonado de louca branca c/pertences            ( registro de pressão 1/2", canopla cromada acabamento simples e conjunto p/ fixação), fornecimento e instalação.</v>
          </cell>
          <cell r="D340" t="str">
            <v>un</v>
          </cell>
          <cell r="E340">
            <v>20</v>
          </cell>
          <cell r="F340">
            <v>268.69</v>
          </cell>
          <cell r="G340">
            <v>5373.8</v>
          </cell>
          <cell r="H340">
            <v>0</v>
          </cell>
          <cell r="I340" t="str">
            <v/>
          </cell>
          <cell r="J340" t="str">
            <v/>
          </cell>
          <cell r="K340">
            <v>20</v>
          </cell>
          <cell r="L340">
            <v>268.69</v>
          </cell>
          <cell r="M340">
            <v>5373.8</v>
          </cell>
          <cell r="N340">
            <v>0</v>
          </cell>
        </row>
        <row r="341">
          <cell r="A341" t="str">
            <v>17.10</v>
          </cell>
          <cell r="B341" t="str">
            <v>89352U-SINAPI</v>
          </cell>
          <cell r="C341" t="str">
            <v>Registro de gaveta bruto, latão, roscável, 1/2", fornecido e instalado em ramal de água; Af.12/14</v>
          </cell>
          <cell r="D341" t="str">
            <v>un</v>
          </cell>
          <cell r="E341">
            <v>12</v>
          </cell>
          <cell r="F341">
            <v>15.95</v>
          </cell>
          <cell r="G341">
            <v>191.4</v>
          </cell>
          <cell r="H341">
            <v>0</v>
          </cell>
          <cell r="I341" t="str">
            <v/>
          </cell>
          <cell r="J341" t="str">
            <v/>
          </cell>
          <cell r="K341">
            <v>12</v>
          </cell>
          <cell r="L341">
            <v>15.95</v>
          </cell>
          <cell r="M341">
            <v>191.4</v>
          </cell>
          <cell r="N341">
            <v>0</v>
          </cell>
        </row>
        <row r="342">
          <cell r="A342" t="str">
            <v>17.11</v>
          </cell>
          <cell r="B342" t="str">
            <v>89986UD-UFMA</v>
          </cell>
          <cell r="C342" t="str">
            <v>Registro de gaveta em latão, roscável, Ø 20mm (1/2"), c/acabamento e canopla cromados, fornecido e instalado em ramal de água, inclusive conexões.</v>
          </cell>
          <cell r="D342" t="str">
            <v>un</v>
          </cell>
          <cell r="E342">
            <v>20</v>
          </cell>
          <cell r="F342">
            <v>36.19</v>
          </cell>
          <cell r="G342">
            <v>723.8</v>
          </cell>
          <cell r="H342">
            <v>0</v>
          </cell>
          <cell r="I342" t="str">
            <v/>
          </cell>
          <cell r="J342" t="str">
            <v/>
          </cell>
          <cell r="K342">
            <v>20</v>
          </cell>
          <cell r="L342">
            <v>36.19</v>
          </cell>
          <cell r="M342">
            <v>723.8</v>
          </cell>
          <cell r="N342">
            <v>0</v>
          </cell>
        </row>
        <row r="343">
          <cell r="A343" t="str">
            <v>17.12</v>
          </cell>
          <cell r="B343" t="str">
            <v>89987U-SINAPI</v>
          </cell>
          <cell r="C343" t="str">
            <v>Registro de gaveta bruto, latão, roscável, 3/4", com acabamento e canopla cromados. Fornecido e instalado em ramal de água; Af.12/14</v>
          </cell>
          <cell r="D343" t="str">
            <v>un</v>
          </cell>
          <cell r="E343">
            <v>50</v>
          </cell>
          <cell r="F343">
            <v>33.549999999999997</v>
          </cell>
          <cell r="G343">
            <v>1677.5</v>
          </cell>
          <cell r="H343">
            <v>0</v>
          </cell>
          <cell r="I343" t="str">
            <v/>
          </cell>
          <cell r="J343" t="str">
            <v/>
          </cell>
          <cell r="K343">
            <v>50</v>
          </cell>
          <cell r="L343">
            <v>33.549999999999997</v>
          </cell>
          <cell r="M343">
            <v>1677.5</v>
          </cell>
          <cell r="N343">
            <v>0</v>
          </cell>
        </row>
        <row r="344">
          <cell r="A344" t="str">
            <v>17.13</v>
          </cell>
          <cell r="B344" t="str">
            <v>89985UD-UFMA</v>
          </cell>
          <cell r="C344" t="str">
            <v>Registro de pressão em latão, roscável, Ø 25mm (3/4)", c/acabamento e canopla cromados e chuveiro PVC, Fornecido e instalado em ramal de água, inclusive conexão.</v>
          </cell>
          <cell r="D344" t="str">
            <v>un</v>
          </cell>
          <cell r="E344">
            <v>30</v>
          </cell>
          <cell r="F344">
            <v>37.01</v>
          </cell>
          <cell r="G344">
            <v>1110.3</v>
          </cell>
          <cell r="H344">
            <v>0</v>
          </cell>
          <cell r="I344" t="str">
            <v/>
          </cell>
          <cell r="J344" t="str">
            <v/>
          </cell>
          <cell r="K344">
            <v>30</v>
          </cell>
          <cell r="L344">
            <v>37.01</v>
          </cell>
          <cell r="M344">
            <v>1110.3</v>
          </cell>
          <cell r="N344">
            <v>0</v>
          </cell>
        </row>
        <row r="345">
          <cell r="A345" t="str">
            <v>17.14</v>
          </cell>
          <cell r="B345" t="str">
            <v>94498UD-UFMA</v>
          </cell>
          <cell r="C345" t="str">
            <v>Registro de gaveta bruto, em latão, roscável, Ø 60  mm (2"), fornecido e instalado em reservação, inclusive conexões.</v>
          </cell>
          <cell r="D345" t="str">
            <v>un</v>
          </cell>
          <cell r="E345">
            <v>13</v>
          </cell>
          <cell r="F345">
            <v>87.2</v>
          </cell>
          <cell r="G345">
            <v>1133.5999999999999</v>
          </cell>
          <cell r="H345">
            <v>0</v>
          </cell>
          <cell r="I345" t="str">
            <v/>
          </cell>
          <cell r="J345" t="str">
            <v/>
          </cell>
          <cell r="K345">
            <v>13</v>
          </cell>
          <cell r="L345">
            <v>87.2</v>
          </cell>
          <cell r="M345">
            <v>1133.5999999999999</v>
          </cell>
          <cell r="N345">
            <v>0</v>
          </cell>
        </row>
        <row r="346">
          <cell r="A346" t="str">
            <v>17.15</v>
          </cell>
          <cell r="B346" t="str">
            <v>94792UD-UFMA</v>
          </cell>
          <cell r="C346" t="str">
            <v>Registro de gaveta bruto em latão, roscável Ø 32mm (1"), c/acabamento e canopla cromados, instalado   em reservação de água, inclusive conexões .</v>
          </cell>
          <cell r="D346" t="str">
            <v>un</v>
          </cell>
          <cell r="E346">
            <v>9</v>
          </cell>
          <cell r="F346">
            <v>60.68</v>
          </cell>
          <cell r="G346">
            <v>546.12</v>
          </cell>
          <cell r="H346">
            <v>0</v>
          </cell>
          <cell r="I346" t="str">
            <v/>
          </cell>
          <cell r="J346" t="str">
            <v/>
          </cell>
          <cell r="K346">
            <v>9</v>
          </cell>
          <cell r="L346">
            <v>60.68</v>
          </cell>
          <cell r="M346">
            <v>546.12</v>
          </cell>
          <cell r="N346">
            <v>0</v>
          </cell>
        </row>
        <row r="347">
          <cell r="A347" t="str">
            <v>17.16</v>
          </cell>
          <cell r="B347" t="str">
            <v>94497UD-UFMA</v>
          </cell>
          <cell r="C347" t="str">
            <v>Registro de gaveta bruto, em latão, roscável, Ø 50mm (1.1/2"), fornecido e instalado em reservação, inclusive conexões.</v>
          </cell>
          <cell r="D347" t="str">
            <v>un</v>
          </cell>
          <cell r="E347">
            <v>10</v>
          </cell>
          <cell r="F347">
            <v>62.84</v>
          </cell>
          <cell r="G347">
            <v>628.4</v>
          </cell>
          <cell r="H347">
            <v>0</v>
          </cell>
          <cell r="I347" t="str">
            <v/>
          </cell>
          <cell r="J347" t="str">
            <v/>
          </cell>
          <cell r="K347">
            <v>10</v>
          </cell>
          <cell r="L347">
            <v>62.84</v>
          </cell>
          <cell r="M347">
            <v>628.4</v>
          </cell>
          <cell r="N347">
            <v>0</v>
          </cell>
        </row>
        <row r="348">
          <cell r="A348" t="str">
            <v>17.17</v>
          </cell>
          <cell r="B348" t="str">
            <v>86906UD-UFMA</v>
          </cell>
          <cell r="C348" t="str">
            <v>Torneira de metal amarelo, 1/2" ou 3/4", p/jardim, padrão popular - fornecimento e instalação.</v>
          </cell>
          <cell r="D348" t="str">
            <v>un</v>
          </cell>
          <cell r="E348">
            <v>30</v>
          </cell>
          <cell r="F348">
            <v>8.56</v>
          </cell>
          <cell r="G348">
            <v>256.8</v>
          </cell>
          <cell r="H348">
            <v>0</v>
          </cell>
          <cell r="I348" t="str">
            <v/>
          </cell>
          <cell r="J348" t="str">
            <v/>
          </cell>
          <cell r="K348">
            <v>30</v>
          </cell>
          <cell r="L348">
            <v>8.56</v>
          </cell>
          <cell r="M348">
            <v>256.8</v>
          </cell>
          <cell r="N348">
            <v>0</v>
          </cell>
        </row>
        <row r="349">
          <cell r="A349" t="str">
            <v>17.18</v>
          </cell>
          <cell r="B349" t="str">
            <v>86910U-SINAPI</v>
          </cell>
          <cell r="C349" t="str">
            <v>Torneira cromada tubo móvel, de parede, 1/2" ou 3/4", para pia de cozinha, padrão médio - fornecimento e instalação. Af.12/13</v>
          </cell>
          <cell r="D349" t="str">
            <v>un</v>
          </cell>
          <cell r="E349">
            <v>20</v>
          </cell>
          <cell r="F349">
            <v>64.52</v>
          </cell>
          <cell r="G349">
            <v>1290.4000000000001</v>
          </cell>
          <cell r="H349">
            <v>0</v>
          </cell>
          <cell r="I349" t="str">
            <v/>
          </cell>
          <cell r="J349" t="str">
            <v/>
          </cell>
          <cell r="K349">
            <v>20</v>
          </cell>
          <cell r="L349">
            <v>64.52</v>
          </cell>
          <cell r="M349">
            <v>1290.4000000000001</v>
          </cell>
          <cell r="N349">
            <v>0</v>
          </cell>
        </row>
        <row r="350">
          <cell r="A350" t="str">
            <v>17.19</v>
          </cell>
          <cell r="B350" t="str">
            <v>86912U-SINAPI</v>
          </cell>
          <cell r="C350" t="str">
            <v>Torneira cromada longa, de parede, 1/2" ou 3/4", para pia de cozinha, padrão médio - fornecimento e instalação. Af.12/13</v>
          </cell>
          <cell r="D350" t="str">
            <v>un</v>
          </cell>
          <cell r="E350">
            <v>20</v>
          </cell>
          <cell r="F350">
            <v>19.43</v>
          </cell>
          <cell r="G350">
            <v>388.6</v>
          </cell>
          <cell r="H350">
            <v>0</v>
          </cell>
          <cell r="I350" t="str">
            <v/>
          </cell>
          <cell r="J350" t="str">
            <v/>
          </cell>
          <cell r="K350">
            <v>20</v>
          </cell>
          <cell r="L350">
            <v>19.43</v>
          </cell>
          <cell r="M350">
            <v>388.6</v>
          </cell>
          <cell r="N350">
            <v>0</v>
          </cell>
        </row>
        <row r="351">
          <cell r="A351" t="str">
            <v>17.20</v>
          </cell>
          <cell r="B351" t="str">
            <v>86914U-SINAPI</v>
          </cell>
          <cell r="C351" t="str">
            <v>Torneira cromada 1/2" ou 3/4" para tanque, padrão médio - fornecimento e instalação. Af_12/2013</v>
          </cell>
          <cell r="D351" t="str">
            <v>un</v>
          </cell>
          <cell r="E351">
            <v>20</v>
          </cell>
          <cell r="F351">
            <v>18.09</v>
          </cell>
          <cell r="G351">
            <v>361.8</v>
          </cell>
          <cell r="H351">
            <v>0</v>
          </cell>
          <cell r="I351" t="str">
            <v/>
          </cell>
          <cell r="J351" t="str">
            <v/>
          </cell>
          <cell r="K351">
            <v>20</v>
          </cell>
          <cell r="L351">
            <v>18.09</v>
          </cell>
          <cell r="M351">
            <v>361.8</v>
          </cell>
          <cell r="N351">
            <v>0</v>
          </cell>
        </row>
        <row r="352">
          <cell r="A352" t="str">
            <v>17.21</v>
          </cell>
          <cell r="B352" t="str">
            <v>86915U-SINAPI</v>
          </cell>
          <cell r="C352" t="str">
            <v>Torneira cromada de mesa, 1/2" ou 3/4", para lavatório, padrão médio - fornecimento e instalação. Af.12/13</v>
          </cell>
          <cell r="D352" t="str">
            <v>un</v>
          </cell>
          <cell r="E352">
            <v>50</v>
          </cell>
          <cell r="F352">
            <v>60.05</v>
          </cell>
          <cell r="G352">
            <v>3002.5</v>
          </cell>
          <cell r="H352">
            <v>0</v>
          </cell>
          <cell r="I352" t="str">
            <v/>
          </cell>
          <cell r="J352" t="str">
            <v/>
          </cell>
          <cell r="K352">
            <v>50</v>
          </cell>
          <cell r="L352">
            <v>60.05</v>
          </cell>
          <cell r="M352">
            <v>3002.5</v>
          </cell>
          <cell r="N352">
            <v>0</v>
          </cell>
        </row>
        <row r="353">
          <cell r="A353" t="str">
            <v>17.22</v>
          </cell>
          <cell r="B353" t="str">
            <v>86877U-SINAPI</v>
          </cell>
          <cell r="C353" t="str">
            <v>Válvula em metal cromado 1.1/2" x 1.1/2" p/ tanque  ou lavatório, com ou sem ladrão - fornecimento e instalação. Af.12/13.</v>
          </cell>
          <cell r="D353" t="str">
            <v>un</v>
          </cell>
          <cell r="E353">
            <v>20</v>
          </cell>
          <cell r="F353">
            <v>12.98</v>
          </cell>
          <cell r="G353">
            <v>259.60000000000002</v>
          </cell>
          <cell r="H353">
            <v>0</v>
          </cell>
          <cell r="I353" t="str">
            <v/>
          </cell>
          <cell r="J353" t="str">
            <v/>
          </cell>
          <cell r="K353">
            <v>20</v>
          </cell>
          <cell r="L353">
            <v>12.98</v>
          </cell>
          <cell r="M353">
            <v>259.60000000000002</v>
          </cell>
          <cell r="N353">
            <v>0</v>
          </cell>
        </row>
        <row r="354">
          <cell r="A354" t="str">
            <v>17.23</v>
          </cell>
          <cell r="B354" t="str">
            <v>86880U-SINAPI</v>
          </cell>
          <cell r="C354" t="str">
            <v>Válvula em plástico cromado tipo americana 3.1/2" x 1.1/2" sem adaptador para pia - fornecimento e instalação. Af.12/13.</v>
          </cell>
          <cell r="D354" t="str">
            <v>un</v>
          </cell>
          <cell r="E354">
            <v>20</v>
          </cell>
          <cell r="F354">
            <v>8.73</v>
          </cell>
          <cell r="G354">
            <v>174.6</v>
          </cell>
          <cell r="H354">
            <v>0</v>
          </cell>
          <cell r="I354" t="str">
            <v/>
          </cell>
          <cell r="J354" t="str">
            <v/>
          </cell>
          <cell r="K354">
            <v>20</v>
          </cell>
          <cell r="L354">
            <v>8.73</v>
          </cell>
          <cell r="M354">
            <v>174.6</v>
          </cell>
          <cell r="N354">
            <v>0</v>
          </cell>
        </row>
        <row r="355">
          <cell r="A355" t="str">
            <v>17.24</v>
          </cell>
          <cell r="B355" t="str">
            <v>40729U-SINAPI</v>
          </cell>
          <cell r="C355" t="str">
            <v>Valvula descarga 1.1/2" com registro, acabamento  em metal cromado - fornecimento e instalacao.</v>
          </cell>
          <cell r="D355" t="str">
            <v>un</v>
          </cell>
          <cell r="E355">
            <v>50</v>
          </cell>
          <cell r="F355">
            <v>125.47</v>
          </cell>
          <cell r="G355">
            <v>6273.5</v>
          </cell>
          <cell r="H355">
            <v>0</v>
          </cell>
          <cell r="I355" t="str">
            <v/>
          </cell>
          <cell r="J355" t="str">
            <v/>
          </cell>
          <cell r="K355">
            <v>50</v>
          </cell>
          <cell r="L355">
            <v>125.47</v>
          </cell>
          <cell r="M355">
            <v>6273.5</v>
          </cell>
          <cell r="N355">
            <v>0</v>
          </cell>
        </row>
        <row r="356">
          <cell r="A356" t="str">
            <v>17.25</v>
          </cell>
          <cell r="B356" t="str">
            <v>24020501-UFMA</v>
          </cell>
          <cell r="C356" t="str">
            <v>Chuveiro PVC 1/2</v>
          </cell>
          <cell r="D356" t="str">
            <v>un</v>
          </cell>
          <cell r="E356">
            <v>100</v>
          </cell>
          <cell r="F356">
            <v>2.96</v>
          </cell>
          <cell r="G356">
            <v>296</v>
          </cell>
          <cell r="H356">
            <v>0</v>
          </cell>
          <cell r="I356" t="str">
            <v/>
          </cell>
          <cell r="J356" t="str">
            <v/>
          </cell>
          <cell r="K356">
            <v>100</v>
          </cell>
          <cell r="L356">
            <v>2.96</v>
          </cell>
          <cell r="M356">
            <v>296</v>
          </cell>
          <cell r="N356">
            <v>0</v>
          </cell>
        </row>
        <row r="357">
          <cell r="A357" t="str">
            <v>17.26</v>
          </cell>
          <cell r="B357" t="str">
            <v>24020502-UFMA</v>
          </cell>
          <cell r="C357" t="str">
            <v>Chuveiro lava olhos de emergencia, c/acionamento automático através de plataforma única, inclusive instalação.</v>
          </cell>
          <cell r="D357" t="str">
            <v>un</v>
          </cell>
          <cell r="E357">
            <v>5</v>
          </cell>
          <cell r="F357">
            <v>784.33</v>
          </cell>
          <cell r="G357">
            <v>3921.65</v>
          </cell>
          <cell r="H357">
            <v>0</v>
          </cell>
          <cell r="I357" t="str">
            <v/>
          </cell>
          <cell r="J357" t="str">
            <v/>
          </cell>
          <cell r="K357">
            <v>5</v>
          </cell>
          <cell r="L357">
            <v>784.33</v>
          </cell>
          <cell r="M357">
            <v>3921.65</v>
          </cell>
          <cell r="N357">
            <v>0</v>
          </cell>
        </row>
        <row r="358">
          <cell r="A358" t="str">
            <v>17.27</v>
          </cell>
          <cell r="B358" t="str">
            <v>24030101-UFMA</v>
          </cell>
          <cell r="C358" t="str">
            <v>Assento sanitario convencional, branco.</v>
          </cell>
          <cell r="D358" t="str">
            <v>un</v>
          </cell>
          <cell r="E358">
            <v>100</v>
          </cell>
          <cell r="F358">
            <v>13.58</v>
          </cell>
          <cell r="G358">
            <v>1358</v>
          </cell>
          <cell r="H358">
            <v>0</v>
          </cell>
          <cell r="I358" t="str">
            <v/>
          </cell>
          <cell r="J358" t="str">
            <v/>
          </cell>
          <cell r="K358">
            <v>100</v>
          </cell>
          <cell r="L358">
            <v>13.58</v>
          </cell>
          <cell r="M358">
            <v>1358</v>
          </cell>
          <cell r="N358">
            <v>0</v>
          </cell>
        </row>
        <row r="359">
          <cell r="A359" t="str">
            <v>17.28</v>
          </cell>
          <cell r="B359" t="str">
            <v>24030201-UFMA</v>
          </cell>
          <cell r="C359" t="str">
            <v>Reparo para caixa de descarga acoplada, acionamento simples.</v>
          </cell>
          <cell r="D359" t="str">
            <v>un</v>
          </cell>
          <cell r="E359">
            <v>50</v>
          </cell>
          <cell r="F359">
            <v>58.5</v>
          </cell>
          <cell r="G359">
            <v>2925</v>
          </cell>
          <cell r="H359">
            <v>0</v>
          </cell>
          <cell r="I359" t="str">
            <v/>
          </cell>
          <cell r="J359" t="str">
            <v/>
          </cell>
          <cell r="K359">
            <v>50</v>
          </cell>
          <cell r="L359">
            <v>58.5</v>
          </cell>
          <cell r="M359">
            <v>2925</v>
          </cell>
          <cell r="N359">
            <v>0</v>
          </cell>
        </row>
        <row r="360">
          <cell r="A360" t="str">
            <v>17.29</v>
          </cell>
          <cell r="B360" t="str">
            <v>24030202-UFMA</v>
          </cell>
          <cell r="C360" t="str">
            <v>Reparo para caixa de descarga acoplada, acionamento duplo.</v>
          </cell>
          <cell r="D360" t="str">
            <v>un</v>
          </cell>
          <cell r="E360">
            <v>50</v>
          </cell>
          <cell r="F360">
            <v>77.17</v>
          </cell>
          <cell r="G360">
            <v>3858.5</v>
          </cell>
          <cell r="H360">
            <v>0</v>
          </cell>
          <cell r="I360" t="str">
            <v/>
          </cell>
          <cell r="J360" t="str">
            <v/>
          </cell>
          <cell r="K360">
            <v>50</v>
          </cell>
          <cell r="L360">
            <v>77.17</v>
          </cell>
          <cell r="M360">
            <v>3858.5</v>
          </cell>
          <cell r="N360">
            <v>0</v>
          </cell>
        </row>
        <row r="361">
          <cell r="A361" t="str">
            <v>17.30</v>
          </cell>
          <cell r="B361" t="str">
            <v>37399UD-UFMA</v>
          </cell>
          <cell r="C361" t="str">
            <v>Cabide/gancho de banheiro simples em metal cromado, incluso fixação.</v>
          </cell>
          <cell r="D361" t="str">
            <v>un</v>
          </cell>
          <cell r="E361">
            <v>30</v>
          </cell>
          <cell r="F361">
            <v>21.57</v>
          </cell>
          <cell r="G361">
            <v>647.1</v>
          </cell>
          <cell r="H361">
            <v>0</v>
          </cell>
          <cell r="I361" t="str">
            <v/>
          </cell>
          <cell r="J361" t="str">
            <v/>
          </cell>
          <cell r="K361">
            <v>30</v>
          </cell>
          <cell r="L361">
            <v>21.57</v>
          </cell>
          <cell r="M361">
            <v>647.1</v>
          </cell>
          <cell r="N361">
            <v>0</v>
          </cell>
        </row>
        <row r="362">
          <cell r="A362" t="str">
            <v>17.31</v>
          </cell>
          <cell r="B362" t="str">
            <v>37400UD-UFMA</v>
          </cell>
          <cell r="C362" t="str">
            <v>Papeleira PVC tipo dispenser p/papel higiênico rolão 300m, incluso fixação.</v>
          </cell>
          <cell r="D362" t="str">
            <v>un</v>
          </cell>
          <cell r="E362">
            <v>30</v>
          </cell>
          <cell r="F362">
            <v>35.5</v>
          </cell>
          <cell r="G362">
            <v>1065</v>
          </cell>
          <cell r="H362">
            <v>0</v>
          </cell>
          <cell r="I362" t="str">
            <v/>
          </cell>
          <cell r="J362" t="str">
            <v/>
          </cell>
          <cell r="K362">
            <v>30</v>
          </cell>
          <cell r="L362">
            <v>35.5</v>
          </cell>
          <cell r="M362">
            <v>1065</v>
          </cell>
          <cell r="N362">
            <v>0</v>
          </cell>
        </row>
        <row r="363">
          <cell r="A363" t="str">
            <v>17.32</v>
          </cell>
          <cell r="B363" t="str">
            <v>37401UD-UFMA</v>
          </cell>
          <cell r="C363" t="str">
            <v>Toalheiro PVC tipo dispenser p/papel toalha interfolhado, incluso fixação.</v>
          </cell>
          <cell r="D363" t="str">
            <v>un</v>
          </cell>
          <cell r="E363">
            <v>30</v>
          </cell>
          <cell r="F363">
            <v>35.5</v>
          </cell>
          <cell r="G363">
            <v>1065</v>
          </cell>
          <cell r="H363">
            <v>0</v>
          </cell>
          <cell r="I363" t="str">
            <v/>
          </cell>
          <cell r="J363" t="str">
            <v/>
          </cell>
          <cell r="K363">
            <v>30</v>
          </cell>
          <cell r="L363">
            <v>35.5</v>
          </cell>
          <cell r="M363">
            <v>1065</v>
          </cell>
          <cell r="N363">
            <v>0</v>
          </cell>
        </row>
        <row r="364">
          <cell r="A364" t="str">
            <v>17.33</v>
          </cell>
          <cell r="B364" t="str">
            <v>88571U-SINAPI</v>
          </cell>
          <cell r="C364" t="str">
            <v>Saboneteira de sobrepor (fixada na parede), tipo concha, em aço inoxidável fornecimento e instalação.</v>
          </cell>
          <cell r="D364" t="str">
            <v>un</v>
          </cell>
          <cell r="E364">
            <v>10</v>
          </cell>
          <cell r="F364">
            <v>39.729999999999997</v>
          </cell>
          <cell r="G364">
            <v>397.3</v>
          </cell>
          <cell r="H364">
            <v>0</v>
          </cell>
          <cell r="I364" t="str">
            <v/>
          </cell>
          <cell r="J364" t="str">
            <v/>
          </cell>
          <cell r="K364">
            <v>10</v>
          </cell>
          <cell r="L364">
            <v>39.729999999999997</v>
          </cell>
          <cell r="M364">
            <v>397.3</v>
          </cell>
          <cell r="N364">
            <v>0</v>
          </cell>
        </row>
        <row r="365">
          <cell r="A365" t="str">
            <v>17.34</v>
          </cell>
          <cell r="B365" t="str">
            <v>95547U-SINAPI</v>
          </cell>
          <cell r="C365" t="str">
            <v>Saboneteira plastica tipo dispenser para sabonete liquido com reservatorio 800 a 1500 ml, incluso fixação. Af.10/16.</v>
          </cell>
          <cell r="D365" t="str">
            <v>un</v>
          </cell>
          <cell r="E365">
            <v>30</v>
          </cell>
          <cell r="F365">
            <v>34.799999999999997</v>
          </cell>
          <cell r="G365">
            <v>1044</v>
          </cell>
          <cell r="H365">
            <v>0</v>
          </cell>
          <cell r="I365" t="str">
            <v/>
          </cell>
          <cell r="J365" t="str">
            <v/>
          </cell>
          <cell r="K365">
            <v>30</v>
          </cell>
          <cell r="L365">
            <v>34.799999999999997</v>
          </cell>
          <cell r="M365">
            <v>1044</v>
          </cell>
          <cell r="N365">
            <v>0</v>
          </cell>
        </row>
        <row r="366">
          <cell r="A366" t="str">
            <v>17.35</v>
          </cell>
          <cell r="B366" t="str">
            <v>85005U-SINAPI</v>
          </cell>
          <cell r="C366" t="str">
            <v>Espelho cristal, espes. 4mm, c/parafusos de fixação, s/moldura.</v>
          </cell>
          <cell r="D366" t="str">
            <v>m²</v>
          </cell>
          <cell r="E366">
            <v>50</v>
          </cell>
          <cell r="F366">
            <v>212.07</v>
          </cell>
          <cell r="G366">
            <v>10603.5</v>
          </cell>
          <cell r="H366">
            <v>0</v>
          </cell>
          <cell r="I366" t="str">
            <v/>
          </cell>
          <cell r="J366" t="str">
            <v/>
          </cell>
          <cell r="K366">
            <v>50</v>
          </cell>
          <cell r="L366">
            <v>212.07</v>
          </cell>
          <cell r="M366">
            <v>10603.5</v>
          </cell>
          <cell r="N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>
            <v>18</v>
          </cell>
          <cell r="B368">
            <v>0</v>
          </cell>
          <cell r="C368" t="str">
            <v>SERVIÇOS COMPLEMENTARES</v>
          </cell>
          <cell r="D368">
            <v>0</v>
          </cell>
          <cell r="E368">
            <v>0</v>
          </cell>
          <cell r="F368">
            <v>0</v>
          </cell>
          <cell r="G368">
            <v>159185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159185</v>
          </cell>
          <cell r="N368">
            <v>0</v>
          </cell>
        </row>
        <row r="369">
          <cell r="A369" t="str">
            <v>18.1</v>
          </cell>
          <cell r="B369" t="str">
            <v>25010101-UFMA</v>
          </cell>
          <cell r="C369" t="str">
            <v>Guarda corpo em tubo galvanizado, peça superior e contraventamento vertical a cada um metro e meio,   Ø 3, chumbado em bloco de concreto; três contra-ventamentos horizontais Ø 1 1/2, e acabamento em pintura esmalte acetinado cor vermelha em duas demãos e uma demão de primer; conforme projeto.</v>
          </cell>
          <cell r="D369" t="str">
            <v>m</v>
          </cell>
          <cell r="E369">
            <v>200</v>
          </cell>
          <cell r="F369">
            <v>213.16</v>
          </cell>
          <cell r="G369">
            <v>42632</v>
          </cell>
          <cell r="H369">
            <v>0</v>
          </cell>
          <cell r="I369" t="str">
            <v/>
          </cell>
          <cell r="J369" t="str">
            <v/>
          </cell>
          <cell r="K369">
            <v>200</v>
          </cell>
          <cell r="L369">
            <v>213.16</v>
          </cell>
          <cell r="M369">
            <v>42632</v>
          </cell>
          <cell r="N369">
            <v>0</v>
          </cell>
        </row>
        <row r="370">
          <cell r="A370" t="str">
            <v>18.2</v>
          </cell>
          <cell r="B370" t="str">
            <v>25010201-UFMA</v>
          </cell>
          <cell r="C370" t="str">
            <v>Guarda corpo em aço inoxidável, c/montantes e contraventamento horizontal superior Ø 2", contra-ventamentos horizontais (inferior e intermediarios) e corrimão Ø 2; distancia entre os contraventamentos de 0,25m; alturas do guarda corpo 1,05m; do  corrimão 0,92m; montado.</v>
          </cell>
          <cell r="D370" t="str">
            <v>m</v>
          </cell>
          <cell r="E370">
            <v>100</v>
          </cell>
          <cell r="F370">
            <v>487.57</v>
          </cell>
          <cell r="G370">
            <v>48757</v>
          </cell>
          <cell r="H370">
            <v>0</v>
          </cell>
          <cell r="I370" t="str">
            <v/>
          </cell>
          <cell r="J370" t="str">
            <v/>
          </cell>
          <cell r="K370">
            <v>100</v>
          </cell>
          <cell r="L370">
            <v>487.57</v>
          </cell>
          <cell r="M370">
            <v>48757</v>
          </cell>
          <cell r="N370">
            <v>0</v>
          </cell>
        </row>
        <row r="371">
          <cell r="A371" t="str">
            <v>18.3</v>
          </cell>
          <cell r="B371" t="str">
            <v>54 BOD-UFMA</v>
          </cell>
          <cell r="C371" t="str">
            <v>Barra de apoio reta, em aço inoxidável polido, comprimento 45,00cm  e Ø min. 3,00cm, incluso fixação.</v>
          </cell>
          <cell r="D371" t="str">
            <v>un</v>
          </cell>
          <cell r="E371">
            <v>5</v>
          </cell>
          <cell r="F371">
            <v>94.8</v>
          </cell>
          <cell r="G371">
            <v>474</v>
          </cell>
          <cell r="H371">
            <v>0</v>
          </cell>
          <cell r="I371" t="str">
            <v/>
          </cell>
          <cell r="J371" t="str">
            <v/>
          </cell>
          <cell r="K371">
            <v>5</v>
          </cell>
          <cell r="L371">
            <v>94.8</v>
          </cell>
          <cell r="M371">
            <v>474</v>
          </cell>
          <cell r="N371">
            <v>0</v>
          </cell>
        </row>
        <row r="372">
          <cell r="A372" t="str">
            <v>18.4</v>
          </cell>
          <cell r="B372" t="str">
            <v>14BOD-UFMA</v>
          </cell>
          <cell r="C372" t="str">
            <v>Barra de apoio curva, em aço inoxidável polido Ø 1 1/4, p/bancada do sanitário PCD, incluso fixação.</v>
          </cell>
          <cell r="D372" t="str">
            <v>un</v>
          </cell>
          <cell r="E372">
            <v>10</v>
          </cell>
          <cell r="F372">
            <v>104.96</v>
          </cell>
          <cell r="G372">
            <v>1049.5999999999999</v>
          </cell>
          <cell r="H372">
            <v>0</v>
          </cell>
          <cell r="I372" t="str">
            <v/>
          </cell>
          <cell r="J372" t="str">
            <v/>
          </cell>
          <cell r="K372">
            <v>10</v>
          </cell>
          <cell r="L372">
            <v>104.96</v>
          </cell>
          <cell r="M372">
            <v>1049.5999999999999</v>
          </cell>
          <cell r="N372">
            <v>0</v>
          </cell>
        </row>
        <row r="373">
          <cell r="A373" t="str">
            <v>18.5</v>
          </cell>
          <cell r="B373" t="str">
            <v>36206D-UFMA</v>
          </cell>
          <cell r="C373" t="str">
            <v>Barra de apoio reta, em aço inoxidável polido, comprimento 90,00cm e Ø min. 3,00cm, c/ fixação.</v>
          </cell>
          <cell r="D373" t="str">
            <v>un</v>
          </cell>
          <cell r="E373">
            <v>20</v>
          </cell>
          <cell r="F373">
            <v>141.49</v>
          </cell>
          <cell r="G373">
            <v>2829.8</v>
          </cell>
          <cell r="H373">
            <v>0</v>
          </cell>
          <cell r="I373" t="str">
            <v/>
          </cell>
          <cell r="J373" t="str">
            <v/>
          </cell>
          <cell r="K373">
            <v>20</v>
          </cell>
          <cell r="L373">
            <v>141.49</v>
          </cell>
          <cell r="M373">
            <v>2829.8</v>
          </cell>
          <cell r="N373">
            <v>0</v>
          </cell>
        </row>
        <row r="374">
          <cell r="A374" t="str">
            <v>18.6</v>
          </cell>
          <cell r="B374" t="str">
            <v>25040101-UFMA</v>
          </cell>
          <cell r="C374" t="str">
            <v>Escada fixa tipo marinheiro de largura 0,50m; composta p/montantes em barra chata (2x1/4)" e degraus em vegalhão Ø 5/8 a cada 25cm.</v>
          </cell>
          <cell r="D374" t="str">
            <v>m</v>
          </cell>
          <cell r="E374">
            <v>50</v>
          </cell>
          <cell r="F374">
            <v>97.36</v>
          </cell>
          <cell r="G374">
            <v>4868</v>
          </cell>
          <cell r="H374">
            <v>0</v>
          </cell>
          <cell r="I374" t="str">
            <v/>
          </cell>
          <cell r="J374" t="str">
            <v/>
          </cell>
          <cell r="K374">
            <v>50</v>
          </cell>
          <cell r="L374">
            <v>97.36</v>
          </cell>
          <cell r="M374">
            <v>4868</v>
          </cell>
          <cell r="N374">
            <v>0</v>
          </cell>
        </row>
        <row r="375">
          <cell r="A375" t="str">
            <v>18.7</v>
          </cell>
          <cell r="B375" t="str">
            <v>25040102-UFMA</v>
          </cell>
          <cell r="C375" t="str">
            <v>Escada fixa tipo marinheiro de largura 0,50m; composta p/montantes em barra chata (2x1/4)", degraus em vegalhão Ø 5/8" a cada 25cm e gaiola de proteção primeiro vão, formada p/quatro barramantos verticais e aneis horizontais inferior e superior c/diâmetros (0,70 e 0,60)m, respectivamente, em barra chata (1 1/2x1/4)".</v>
          </cell>
          <cell r="D375" t="str">
            <v>m</v>
          </cell>
          <cell r="E375">
            <v>20</v>
          </cell>
          <cell r="F375">
            <v>191.83</v>
          </cell>
          <cell r="G375">
            <v>3836.6</v>
          </cell>
          <cell r="H375">
            <v>0</v>
          </cell>
          <cell r="I375" t="str">
            <v/>
          </cell>
          <cell r="J375" t="str">
            <v/>
          </cell>
          <cell r="K375">
            <v>20</v>
          </cell>
          <cell r="L375">
            <v>191.83</v>
          </cell>
          <cell r="M375">
            <v>3836.6</v>
          </cell>
          <cell r="N375">
            <v>0</v>
          </cell>
        </row>
        <row r="376">
          <cell r="A376" t="str">
            <v>18.8</v>
          </cell>
          <cell r="B376" t="str">
            <v>25040103-UFMA</v>
          </cell>
          <cell r="C376" t="str">
            <v>Escada fixa tipo marinheiro de largura 0,50m; composta p/montantes em barra chata (2x1/4)", degraus em vegalhão Ø 5/8" a cada 25cm e gaiola    de proteção vão intermediário, formada p/quatro barramantos verticais e anel horizontal superior c/diâmetros 0,60m, em barra chata (1 1/2x1/4)".</v>
          </cell>
          <cell r="D376" t="str">
            <v>m</v>
          </cell>
          <cell r="E376">
            <v>20</v>
          </cell>
          <cell r="F376">
            <v>177.82</v>
          </cell>
          <cell r="G376">
            <v>3556.4</v>
          </cell>
          <cell r="H376">
            <v>0</v>
          </cell>
          <cell r="I376" t="str">
            <v/>
          </cell>
          <cell r="J376" t="str">
            <v/>
          </cell>
          <cell r="K376">
            <v>20</v>
          </cell>
          <cell r="L376">
            <v>177.82</v>
          </cell>
          <cell r="M376">
            <v>3556.4</v>
          </cell>
          <cell r="N376">
            <v>0</v>
          </cell>
        </row>
        <row r="377">
          <cell r="A377" t="str">
            <v>18.9</v>
          </cell>
          <cell r="B377" t="str">
            <v>25040104-UFMA</v>
          </cell>
          <cell r="C377" t="str">
            <v>Escada fixa tipo marinheiro de largura 0,50m; composta p/montantes em barra chata (2x1/4)", degraus em vegalhão Ø 5/8" a cada 25cm, gaiola de proteção e plataforma de descanso, formada p/quatro barramantos verticais, aneis horizontais intermediário e superior(guarda corpo), em barra chata (1 1/2x1/4)", piso e rodapé de altuta 0,20m em chapa galvanizada 14, esp. 1,95mm.</v>
          </cell>
          <cell r="D377" t="str">
            <v>m</v>
          </cell>
          <cell r="E377">
            <v>20</v>
          </cell>
          <cell r="F377">
            <v>279.64</v>
          </cell>
          <cell r="G377">
            <v>5592.8</v>
          </cell>
          <cell r="H377">
            <v>0</v>
          </cell>
          <cell r="I377" t="str">
            <v/>
          </cell>
          <cell r="J377" t="str">
            <v/>
          </cell>
          <cell r="K377">
            <v>20</v>
          </cell>
          <cell r="L377">
            <v>279.64</v>
          </cell>
          <cell r="M377">
            <v>5592.8</v>
          </cell>
          <cell r="N377">
            <v>0</v>
          </cell>
        </row>
        <row r="378">
          <cell r="A378" t="str">
            <v>18.10</v>
          </cell>
          <cell r="B378" t="str">
            <v>93441.EA3-UFMA</v>
          </cell>
          <cell r="C378" t="str">
            <v>Bancada/Tampo de granito cinza andorinha, quarto de círculo Ø 0,60m (c/testeira), engastada em alvenaria, assente c/argamassa de cimento e areia 1:3.</v>
          </cell>
          <cell r="D378" t="str">
            <v>un</v>
          </cell>
          <cell r="E378">
            <v>5</v>
          </cell>
          <cell r="F378">
            <v>128.26</v>
          </cell>
          <cell r="G378">
            <v>641.29999999999995</v>
          </cell>
          <cell r="H378">
            <v>0</v>
          </cell>
          <cell r="I378" t="str">
            <v/>
          </cell>
          <cell r="J378" t="str">
            <v/>
          </cell>
          <cell r="K378">
            <v>5</v>
          </cell>
          <cell r="L378">
            <v>128.26</v>
          </cell>
          <cell r="M378">
            <v>641.29999999999995</v>
          </cell>
          <cell r="N378">
            <v>0</v>
          </cell>
        </row>
        <row r="379">
          <cell r="A379" t="str">
            <v>18.11</v>
          </cell>
          <cell r="B379" t="str">
            <v>93441.EAC3-UFMA</v>
          </cell>
          <cell r="C379" t="str">
            <v>Bancada/Tampo de granito cinza andorinha , largura total 0,80m (c/testeira e rodamão); engastada em alvenaria, c/apoio em cantoneira pintada (1.1/2 x 1/4)", a cada metro, inclusive assentamento c/argamassa de cimento e areia 1:3.</v>
          </cell>
          <cell r="D379" t="str">
            <v>m</v>
          </cell>
          <cell r="E379">
            <v>50</v>
          </cell>
          <cell r="F379">
            <v>233.8</v>
          </cell>
          <cell r="G379">
            <v>11690</v>
          </cell>
          <cell r="H379">
            <v>0</v>
          </cell>
          <cell r="I379" t="str">
            <v/>
          </cell>
          <cell r="J379" t="str">
            <v/>
          </cell>
          <cell r="K379">
            <v>50</v>
          </cell>
          <cell r="L379">
            <v>233.8</v>
          </cell>
          <cell r="M379">
            <v>11690</v>
          </cell>
          <cell r="N379">
            <v>0</v>
          </cell>
        </row>
        <row r="380">
          <cell r="A380" t="str">
            <v>18.12</v>
          </cell>
          <cell r="B380" t="str">
            <v>11795.D1-UFMA</v>
          </cell>
          <cell r="C380" t="str">
            <v>Tampo de granito cinza andorinha, largura total 1,00m, inclusive testeira, assente sobre bancada de concreto c/argamassa colante AC III.</v>
          </cell>
          <cell r="D380" t="str">
            <v>m</v>
          </cell>
          <cell r="E380">
            <v>100</v>
          </cell>
          <cell r="F380">
            <v>267.27</v>
          </cell>
          <cell r="G380">
            <v>26727</v>
          </cell>
          <cell r="H380">
            <v>0</v>
          </cell>
          <cell r="I380" t="str">
            <v/>
          </cell>
          <cell r="J380" t="str">
            <v/>
          </cell>
          <cell r="K380">
            <v>100</v>
          </cell>
          <cell r="L380">
            <v>267.27</v>
          </cell>
          <cell r="M380">
            <v>26727</v>
          </cell>
          <cell r="N380">
            <v>0</v>
          </cell>
        </row>
        <row r="381">
          <cell r="A381" t="str">
            <v>18.13</v>
          </cell>
          <cell r="B381" t="str">
            <v>25080103-UFMA</v>
          </cell>
          <cell r="C381" t="str">
            <v>Prateleira de granito cinza (300x20)mm, chumbada em alvenaria c/argamassa de cimento e areia (1:3) e apoio trapezoidal de alturas (5 e 10)cm, em cada metro.</v>
          </cell>
          <cell r="D381" t="str">
            <v>m</v>
          </cell>
          <cell r="E381">
            <v>50</v>
          </cell>
          <cell r="F381">
            <v>130.61000000000001</v>
          </cell>
          <cell r="G381">
            <v>6530.5</v>
          </cell>
          <cell r="H381">
            <v>0</v>
          </cell>
          <cell r="I381" t="str">
            <v/>
          </cell>
          <cell r="J381" t="str">
            <v/>
          </cell>
          <cell r="K381">
            <v>50</v>
          </cell>
          <cell r="L381">
            <v>130.61000000000001</v>
          </cell>
          <cell r="M381">
            <v>6530.5</v>
          </cell>
          <cell r="N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</row>
        <row r="383">
          <cell r="A383">
            <v>19</v>
          </cell>
          <cell r="B383">
            <v>0</v>
          </cell>
          <cell r="C383" t="str">
            <v>PAVIMENTAÇÃO</v>
          </cell>
          <cell r="D383">
            <v>0</v>
          </cell>
          <cell r="E383">
            <v>0</v>
          </cell>
          <cell r="F383">
            <v>0</v>
          </cell>
          <cell r="G383">
            <v>110260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110260</v>
          </cell>
          <cell r="N383">
            <v>0</v>
          </cell>
        </row>
        <row r="384">
          <cell r="A384" t="str">
            <v>19.1</v>
          </cell>
          <cell r="B384" t="str">
            <v>92395UD-UFMA</v>
          </cell>
          <cell r="C384" t="str">
            <v>Execução de pavimento em piso intertravado, c/bloco sextavado (25 x 25 x 10) cm; sem fornecimento do bloco</v>
          </cell>
          <cell r="D384" t="str">
            <v>m²</v>
          </cell>
          <cell r="E384">
            <v>400</v>
          </cell>
          <cell r="F384">
            <v>9.6999999999999993</v>
          </cell>
          <cell r="G384">
            <v>3880</v>
          </cell>
          <cell r="H384">
            <v>0</v>
          </cell>
          <cell r="I384" t="str">
            <v/>
          </cell>
          <cell r="J384" t="str">
            <v/>
          </cell>
          <cell r="K384">
            <v>400</v>
          </cell>
          <cell r="L384">
            <v>9.6999999999999993</v>
          </cell>
          <cell r="M384">
            <v>3880</v>
          </cell>
          <cell r="N384">
            <v>0</v>
          </cell>
        </row>
        <row r="385">
          <cell r="A385" t="str">
            <v>19.2</v>
          </cell>
          <cell r="B385" t="str">
            <v>92395U</v>
          </cell>
          <cell r="C385" t="str">
            <v>Execução de pavimento em piso intertravado, c/bloco sextavado  (25 x 25 x 10) cm; Af. 12/15.</v>
          </cell>
          <cell r="D385" t="str">
            <v>m²</v>
          </cell>
          <cell r="E385">
            <v>500</v>
          </cell>
          <cell r="F385">
            <v>35.68</v>
          </cell>
          <cell r="G385">
            <v>17840</v>
          </cell>
          <cell r="H385">
            <v>0</v>
          </cell>
          <cell r="I385" t="str">
            <v/>
          </cell>
          <cell r="J385" t="str">
            <v/>
          </cell>
          <cell r="K385">
            <v>500</v>
          </cell>
          <cell r="L385">
            <v>35.68</v>
          </cell>
          <cell r="M385">
            <v>17840</v>
          </cell>
          <cell r="N385">
            <v>0</v>
          </cell>
        </row>
        <row r="386">
          <cell r="A386" t="str">
            <v>19.3</v>
          </cell>
          <cell r="B386" t="str">
            <v>94287U-SINAPI</v>
          </cell>
          <cell r="C386" t="str">
            <v>Execução de sarjeta de concreto usinado, moldada in loco em trecho reto, 30 cm base x 10 cm altura. Af.06/16.</v>
          </cell>
          <cell r="D386" t="str">
            <v>m</v>
          </cell>
          <cell r="E386">
            <v>500</v>
          </cell>
          <cell r="F386">
            <v>20.37</v>
          </cell>
          <cell r="G386">
            <v>10185</v>
          </cell>
          <cell r="H386">
            <v>0</v>
          </cell>
          <cell r="I386" t="str">
            <v/>
          </cell>
          <cell r="J386" t="str">
            <v/>
          </cell>
          <cell r="K386">
            <v>500</v>
          </cell>
          <cell r="L386">
            <v>20.37</v>
          </cell>
          <cell r="M386">
            <v>10185</v>
          </cell>
          <cell r="N386">
            <v>0</v>
          </cell>
        </row>
        <row r="387">
          <cell r="A387" t="str">
            <v>19.4</v>
          </cell>
          <cell r="B387" t="str">
            <v>98670UD.2-UFMA</v>
          </cell>
          <cell r="C387" t="str">
            <v>Piso tátil (alerta ou direcional) em ladrilho hidráulico, aplicado em faixa de 25 cm, no passeio, cor amarelo.</v>
          </cell>
          <cell r="D387" t="str">
            <v>m</v>
          </cell>
          <cell r="E387">
            <v>1000</v>
          </cell>
          <cell r="F387">
            <v>15.87</v>
          </cell>
          <cell r="G387">
            <v>15870</v>
          </cell>
          <cell r="H387">
            <v>0</v>
          </cell>
          <cell r="I387" t="str">
            <v/>
          </cell>
          <cell r="J387" t="str">
            <v/>
          </cell>
          <cell r="K387">
            <v>1000</v>
          </cell>
          <cell r="L387">
            <v>15.87</v>
          </cell>
          <cell r="M387">
            <v>15870</v>
          </cell>
          <cell r="N387">
            <v>0</v>
          </cell>
        </row>
        <row r="388">
          <cell r="A388" t="str">
            <v>19.5</v>
          </cell>
          <cell r="B388" t="str">
            <v>94265U-SINAPI</v>
          </cell>
          <cell r="C388" t="str">
            <v>Guia (meio-fio) em concreto, moldada in loco em trecho reto c/ extrusora, 15 cm base x 30 cm altura; Af.06/16.</v>
          </cell>
          <cell r="D388" t="str">
            <v>m</v>
          </cell>
          <cell r="E388">
            <v>500</v>
          </cell>
          <cell r="F388">
            <v>20.5</v>
          </cell>
          <cell r="G388">
            <v>10250</v>
          </cell>
          <cell r="H388">
            <v>0</v>
          </cell>
          <cell r="I388" t="str">
            <v/>
          </cell>
          <cell r="J388" t="str">
            <v/>
          </cell>
          <cell r="K388">
            <v>500</v>
          </cell>
          <cell r="L388">
            <v>20.5</v>
          </cell>
          <cell r="M388">
            <v>10250</v>
          </cell>
          <cell r="N388">
            <v>0</v>
          </cell>
        </row>
        <row r="389">
          <cell r="A389" t="str">
            <v>19.6</v>
          </cell>
          <cell r="B389" t="str">
            <v>94267U-SINAPI</v>
          </cell>
          <cell r="C389" t="str">
            <v>Guia (meio-fio) e sarjeta conjugados de concreto, moldada in loco em trecho reto com extrusora, 45   cm base (15 cm base da guia + 30 cm base da sarjeta) x 22 cm altura. Af.06/16.</v>
          </cell>
          <cell r="D389" t="str">
            <v>m</v>
          </cell>
          <cell r="E389">
            <v>500</v>
          </cell>
          <cell r="F389">
            <v>23.51</v>
          </cell>
          <cell r="G389">
            <v>11755</v>
          </cell>
          <cell r="H389">
            <v>0</v>
          </cell>
          <cell r="I389" t="str">
            <v/>
          </cell>
          <cell r="J389" t="str">
            <v/>
          </cell>
          <cell r="K389">
            <v>500</v>
          </cell>
          <cell r="L389">
            <v>23.51</v>
          </cell>
          <cell r="M389">
            <v>11755</v>
          </cell>
          <cell r="N389">
            <v>0</v>
          </cell>
        </row>
        <row r="390">
          <cell r="A390" t="str">
            <v>19.7</v>
          </cell>
          <cell r="B390" t="str">
            <v>94996U.D1-UFMA</v>
          </cell>
          <cell r="C390" t="str">
            <v>Execução de passeio (calçada) ou piso de concreto moldado in loco, c/junta de madeira h=10cm, acabamento convencional, espes.10 cm, não armado.</v>
          </cell>
          <cell r="D390" t="str">
            <v>m²</v>
          </cell>
          <cell r="E390">
            <v>1000</v>
          </cell>
          <cell r="F390">
            <v>40.479999999999997</v>
          </cell>
          <cell r="G390">
            <v>40480</v>
          </cell>
          <cell r="H390">
            <v>0</v>
          </cell>
          <cell r="I390" t="str">
            <v/>
          </cell>
          <cell r="J390" t="str">
            <v/>
          </cell>
          <cell r="K390">
            <v>1000</v>
          </cell>
          <cell r="L390">
            <v>40.479999999999997</v>
          </cell>
          <cell r="M390">
            <v>40480</v>
          </cell>
          <cell r="N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>
            <v>20</v>
          </cell>
          <cell r="B392">
            <v>0</v>
          </cell>
          <cell r="C392" t="str">
            <v>PINTURA</v>
          </cell>
          <cell r="D392">
            <v>0</v>
          </cell>
          <cell r="E392">
            <v>0</v>
          </cell>
          <cell r="F392">
            <v>0</v>
          </cell>
          <cell r="G392">
            <v>688612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688612</v>
          </cell>
          <cell r="N392">
            <v>0</v>
          </cell>
        </row>
        <row r="393">
          <cell r="A393" t="str">
            <v>20.1</v>
          </cell>
          <cell r="B393" t="str">
            <v>88486U.D1-UFMA</v>
          </cell>
          <cell r="C393" t="str">
            <v>Pintura c/tinta látex PVA em teto, duas demãos, inclusive raspagem da tinta antiga, lixamento, aplicação de fundo preparador, uma demão de emassamento acrílico (Repintura).</v>
          </cell>
          <cell r="D393" t="str">
            <v>m²</v>
          </cell>
          <cell r="E393">
            <v>3000</v>
          </cell>
          <cell r="F393">
            <v>25.04</v>
          </cell>
          <cell r="G393">
            <v>75120</v>
          </cell>
          <cell r="H393">
            <v>0</v>
          </cell>
          <cell r="I393" t="str">
            <v/>
          </cell>
          <cell r="J393" t="str">
            <v/>
          </cell>
          <cell r="K393">
            <v>3000</v>
          </cell>
          <cell r="L393">
            <v>25.04</v>
          </cell>
          <cell r="M393">
            <v>75120</v>
          </cell>
          <cell r="N393">
            <v>0</v>
          </cell>
        </row>
        <row r="394">
          <cell r="A394" t="str">
            <v>20.2</v>
          </cell>
          <cell r="B394" t="str">
            <v>88487U.D1-UFMA</v>
          </cell>
          <cell r="C394" t="str">
            <v>Pintura látex PVA em paredes internas, duas demãos, inclusive raspagem da tinta antiga, lixamento, aplicação de fundo preparador, uma demão de emassamento acrílico (Repintura).</v>
          </cell>
          <cell r="D394" t="str">
            <v>m²</v>
          </cell>
          <cell r="E394">
            <v>5000</v>
          </cell>
          <cell r="F394">
            <v>18.010000000000002</v>
          </cell>
          <cell r="G394">
            <v>90050</v>
          </cell>
          <cell r="H394">
            <v>0</v>
          </cell>
          <cell r="I394" t="str">
            <v/>
          </cell>
          <cell r="J394" t="str">
            <v/>
          </cell>
          <cell r="K394">
            <v>5000</v>
          </cell>
          <cell r="L394">
            <v>18.010000000000002</v>
          </cell>
          <cell r="M394">
            <v>90050</v>
          </cell>
          <cell r="N394">
            <v>0</v>
          </cell>
        </row>
        <row r="395">
          <cell r="A395" t="str">
            <v>20.3</v>
          </cell>
          <cell r="B395" t="str">
            <v>88489U.D1-UFMA</v>
          </cell>
          <cell r="C395" t="str">
            <v>Pintura látex acrílica em paredes internas, duas demãos, inclusive raspagem da tinta antiga, lixamento, aplicação de fundo preparador uma demão de emassamento acrílico (Repintura).</v>
          </cell>
          <cell r="D395" t="str">
            <v>m²</v>
          </cell>
          <cell r="E395">
            <v>4000</v>
          </cell>
          <cell r="F395">
            <v>19.309999999999999</v>
          </cell>
          <cell r="G395">
            <v>77240</v>
          </cell>
          <cell r="H395">
            <v>0</v>
          </cell>
          <cell r="I395" t="str">
            <v/>
          </cell>
          <cell r="J395" t="str">
            <v/>
          </cell>
          <cell r="K395">
            <v>4000</v>
          </cell>
          <cell r="L395">
            <v>19.309999999999999</v>
          </cell>
          <cell r="M395">
            <v>77240</v>
          </cell>
          <cell r="N395">
            <v>0</v>
          </cell>
        </row>
        <row r="396">
          <cell r="A396" t="str">
            <v>20.4</v>
          </cell>
          <cell r="B396" t="str">
            <v>95624U.D1-UFMA</v>
          </cell>
          <cell r="C396" t="str">
            <v>Pintura látex acrílica em superfícies externas de edifícios de múltiplos pavimentos, duas demãos, c/uma demão de emassamento acrílico (Repintura).</v>
          </cell>
          <cell r="D396" t="str">
            <v>m²</v>
          </cell>
          <cell r="E396">
            <v>3000</v>
          </cell>
          <cell r="F396">
            <v>25.38</v>
          </cell>
          <cell r="G396">
            <v>76140</v>
          </cell>
          <cell r="H396">
            <v>0</v>
          </cell>
          <cell r="I396" t="str">
            <v/>
          </cell>
          <cell r="J396" t="str">
            <v/>
          </cell>
          <cell r="K396">
            <v>3000</v>
          </cell>
          <cell r="L396">
            <v>25.38</v>
          </cell>
          <cell r="M396">
            <v>76140</v>
          </cell>
          <cell r="N396">
            <v>0</v>
          </cell>
        </row>
        <row r="397">
          <cell r="A397" t="str">
            <v>20.5</v>
          </cell>
          <cell r="B397" t="str">
            <v>79466U-SINAPI</v>
          </cell>
          <cell r="C397" t="str">
            <v>Pintura c/verniz poliuretano brilhante com filtro solar, duas demãos.</v>
          </cell>
          <cell r="D397" t="str">
            <v>m²</v>
          </cell>
          <cell r="E397">
            <v>300</v>
          </cell>
          <cell r="F397">
            <v>12.94</v>
          </cell>
          <cell r="G397">
            <v>3882</v>
          </cell>
          <cell r="H397">
            <v>0</v>
          </cell>
          <cell r="I397" t="str">
            <v/>
          </cell>
          <cell r="J397" t="str">
            <v/>
          </cell>
          <cell r="K397">
            <v>300</v>
          </cell>
          <cell r="L397">
            <v>12.94</v>
          </cell>
          <cell r="M397">
            <v>3882</v>
          </cell>
          <cell r="N397">
            <v>0</v>
          </cell>
        </row>
        <row r="398">
          <cell r="A398" t="str">
            <v>20.6</v>
          </cell>
          <cell r="B398" t="str">
            <v>88486U.D2</v>
          </cell>
          <cell r="C398" t="str">
            <v>Pintura látex PVA em tetos, três demãos, c/selador e emassamento acrílicos, uma e duas demãos, respectivamente.</v>
          </cell>
          <cell r="D398" t="str">
            <v>m²</v>
          </cell>
          <cell r="E398">
            <v>1000</v>
          </cell>
          <cell r="F398">
            <v>34.03</v>
          </cell>
          <cell r="G398">
            <v>34030</v>
          </cell>
          <cell r="H398">
            <v>0</v>
          </cell>
          <cell r="I398" t="str">
            <v/>
          </cell>
          <cell r="J398" t="str">
            <v/>
          </cell>
          <cell r="K398">
            <v>1000</v>
          </cell>
          <cell r="L398">
            <v>34.03</v>
          </cell>
          <cell r="M398">
            <v>34030</v>
          </cell>
          <cell r="N398">
            <v>0</v>
          </cell>
        </row>
        <row r="399">
          <cell r="A399" t="str">
            <v>20.7</v>
          </cell>
          <cell r="B399" t="str">
            <v>88489U.D2-UFMA</v>
          </cell>
          <cell r="C399" t="str">
            <v>Pintura látex acrílica em paredes internas, três demãos, c/selador e emassamento acrílicos, uma e duas demãos, respectivamente.</v>
          </cell>
          <cell r="D399" t="str">
            <v>m²</v>
          </cell>
          <cell r="E399">
            <v>200</v>
          </cell>
          <cell r="F399">
            <v>26.16</v>
          </cell>
          <cell r="G399">
            <v>5232</v>
          </cell>
          <cell r="H399">
            <v>0</v>
          </cell>
          <cell r="I399" t="str">
            <v/>
          </cell>
          <cell r="J399" t="str">
            <v/>
          </cell>
          <cell r="K399">
            <v>200</v>
          </cell>
          <cell r="L399">
            <v>26.16</v>
          </cell>
          <cell r="M399">
            <v>5232</v>
          </cell>
          <cell r="N399">
            <v>0</v>
          </cell>
        </row>
        <row r="400">
          <cell r="A400" t="str">
            <v>20.8</v>
          </cell>
          <cell r="B400" t="str">
            <v>95624U.D2-UFMA</v>
          </cell>
          <cell r="C400" t="str">
            <v>Pintura látex acrílica em superfícies externas de edifícios de múltiplos pavimentos, três demãos, c/selador e emassamento acrílicos, uma e duas demãos, respectivamente.</v>
          </cell>
          <cell r="D400" t="str">
            <v>m²</v>
          </cell>
          <cell r="E400">
            <v>300</v>
          </cell>
          <cell r="F400">
            <v>30.83</v>
          </cell>
          <cell r="G400">
            <v>9249</v>
          </cell>
          <cell r="H400">
            <v>0</v>
          </cell>
          <cell r="I400" t="str">
            <v/>
          </cell>
          <cell r="J400" t="str">
            <v/>
          </cell>
          <cell r="K400">
            <v>300</v>
          </cell>
          <cell r="L400">
            <v>30.83</v>
          </cell>
          <cell r="M400">
            <v>9249</v>
          </cell>
          <cell r="N400">
            <v>0</v>
          </cell>
        </row>
        <row r="401">
          <cell r="A401" t="str">
            <v>20.9</v>
          </cell>
          <cell r="B401" t="str">
            <v>27020101-UFMA</v>
          </cell>
          <cell r="C401" t="str">
            <v>Pintura em pó em meio-fio, duas demãos</v>
          </cell>
          <cell r="D401" t="str">
            <v>m</v>
          </cell>
          <cell r="E401">
            <v>300</v>
          </cell>
          <cell r="F401">
            <v>2.88</v>
          </cell>
          <cell r="G401">
            <v>864</v>
          </cell>
          <cell r="H401">
            <v>0</v>
          </cell>
          <cell r="I401" t="str">
            <v/>
          </cell>
          <cell r="J401" t="str">
            <v/>
          </cell>
          <cell r="K401">
            <v>300</v>
          </cell>
          <cell r="L401">
            <v>2.88</v>
          </cell>
          <cell r="M401">
            <v>864</v>
          </cell>
          <cell r="N401">
            <v>0</v>
          </cell>
        </row>
        <row r="402">
          <cell r="A402" t="str">
            <v>20.10</v>
          </cell>
          <cell r="B402" t="str">
            <v>95624U.D4-UFMA</v>
          </cell>
          <cell r="C402" t="str">
            <v>Pintura látex acrílica em bloco vazado padrão UFMA, duas demãos.</v>
          </cell>
          <cell r="D402" t="str">
            <v>m²</v>
          </cell>
          <cell r="E402">
            <v>500</v>
          </cell>
          <cell r="F402">
            <v>46.55</v>
          </cell>
          <cell r="G402">
            <v>23275</v>
          </cell>
          <cell r="H402">
            <v>0</v>
          </cell>
          <cell r="I402" t="str">
            <v/>
          </cell>
          <cell r="J402" t="str">
            <v/>
          </cell>
          <cell r="K402">
            <v>500</v>
          </cell>
          <cell r="L402">
            <v>46.55</v>
          </cell>
          <cell r="M402">
            <v>23275</v>
          </cell>
          <cell r="N402">
            <v>0</v>
          </cell>
        </row>
        <row r="403">
          <cell r="A403" t="str">
            <v>20.11</v>
          </cell>
          <cell r="B403" t="str">
            <v>95624U.D6-UFMA</v>
          </cell>
          <cell r="C403" t="str">
            <v>Pintura látex acrílica em cobogó (elemento vazado esp. 7cm), três demãos.</v>
          </cell>
          <cell r="D403" t="str">
            <v>m²</v>
          </cell>
          <cell r="E403">
            <v>200</v>
          </cell>
          <cell r="F403">
            <v>26.61</v>
          </cell>
          <cell r="G403">
            <v>5322</v>
          </cell>
          <cell r="H403">
            <v>0</v>
          </cell>
          <cell r="I403" t="str">
            <v/>
          </cell>
          <cell r="J403" t="str">
            <v/>
          </cell>
          <cell r="K403">
            <v>200</v>
          </cell>
          <cell r="L403">
            <v>26.61</v>
          </cell>
          <cell r="M403">
            <v>5322</v>
          </cell>
          <cell r="N403">
            <v>0</v>
          </cell>
        </row>
        <row r="404">
          <cell r="A404" t="str">
            <v>20.12</v>
          </cell>
          <cell r="B404" t="str">
            <v>73739/1UD-UFMA</v>
          </cell>
          <cell r="C404" t="str">
            <v>Pintura esmalte acetinado em madeira duas demãos, inclusive fundo nivelador branco e massa óleo, uma e duas demãos, respectivamente.</v>
          </cell>
          <cell r="D404" t="str">
            <v>m²</v>
          </cell>
          <cell r="E404">
            <v>700</v>
          </cell>
          <cell r="F404">
            <v>30.13</v>
          </cell>
          <cell r="G404">
            <v>21091</v>
          </cell>
          <cell r="H404">
            <v>0</v>
          </cell>
          <cell r="I404" t="str">
            <v/>
          </cell>
          <cell r="J404" t="str">
            <v/>
          </cell>
          <cell r="K404">
            <v>700</v>
          </cell>
          <cell r="L404">
            <v>30.13</v>
          </cell>
          <cell r="M404">
            <v>21091</v>
          </cell>
          <cell r="N404">
            <v>0</v>
          </cell>
        </row>
        <row r="405">
          <cell r="A405" t="str">
            <v>20.13</v>
          </cell>
          <cell r="B405" t="str">
            <v>73924/2UD-UFMA</v>
          </cell>
          <cell r="C405" t="str">
            <v>Pintura esmalte acetinado, duas demãos, c/uma demão de primer, sobre superfície metálica, espessura 25 micra por demão.</v>
          </cell>
          <cell r="D405" t="str">
            <v>m²</v>
          </cell>
          <cell r="E405">
            <v>3000</v>
          </cell>
          <cell r="F405">
            <v>22.81</v>
          </cell>
          <cell r="G405">
            <v>68430</v>
          </cell>
          <cell r="H405">
            <v>0</v>
          </cell>
          <cell r="I405" t="str">
            <v/>
          </cell>
          <cell r="J405" t="str">
            <v/>
          </cell>
          <cell r="K405">
            <v>3000</v>
          </cell>
          <cell r="L405">
            <v>22.81</v>
          </cell>
          <cell r="M405">
            <v>68430</v>
          </cell>
          <cell r="N405">
            <v>0</v>
          </cell>
        </row>
        <row r="406">
          <cell r="A406" t="str">
            <v>20.14</v>
          </cell>
          <cell r="B406" t="str">
            <v>74065/2UD-UFMA</v>
          </cell>
          <cell r="C406" t="str">
            <v>Pintura esmalte acetinado p/madeira com emassamento, duas e uma demãos respectivamente.</v>
          </cell>
          <cell r="D406" t="str">
            <v>m²</v>
          </cell>
          <cell r="E406">
            <v>300</v>
          </cell>
          <cell r="F406">
            <v>24.1</v>
          </cell>
          <cell r="G406">
            <v>7230</v>
          </cell>
          <cell r="H406">
            <v>0</v>
          </cell>
          <cell r="I406" t="str">
            <v/>
          </cell>
          <cell r="J406" t="str">
            <v/>
          </cell>
          <cell r="K406">
            <v>300</v>
          </cell>
          <cell r="L406">
            <v>24.1</v>
          </cell>
          <cell r="M406">
            <v>7230</v>
          </cell>
          <cell r="N406">
            <v>0</v>
          </cell>
        </row>
        <row r="407">
          <cell r="A407" t="str">
            <v>20.15</v>
          </cell>
          <cell r="B407" t="str">
            <v>74145/1U-UFMA</v>
          </cell>
          <cell r="C407" t="str">
            <v>Pintura esmalte fosco, duas demãos, sobre superfície metálica, incluso uma demão de fundo anticorrosivo. Utilização de revolver ( ar-comprimido).</v>
          </cell>
          <cell r="D407" t="str">
            <v>m²</v>
          </cell>
          <cell r="E407">
            <v>800</v>
          </cell>
          <cell r="F407">
            <v>10.74</v>
          </cell>
          <cell r="G407">
            <v>8592</v>
          </cell>
          <cell r="H407">
            <v>0</v>
          </cell>
          <cell r="I407" t="str">
            <v/>
          </cell>
          <cell r="J407" t="str">
            <v/>
          </cell>
          <cell r="K407">
            <v>800</v>
          </cell>
          <cell r="L407">
            <v>10.74</v>
          </cell>
          <cell r="M407">
            <v>8592</v>
          </cell>
          <cell r="N407">
            <v>0</v>
          </cell>
        </row>
        <row r="408">
          <cell r="A408" t="str">
            <v>20.16</v>
          </cell>
          <cell r="B408" t="str">
            <v>88488UD-UFMA</v>
          </cell>
          <cell r="C408" t="str">
            <v>Aplicação manual de pintura p/gesso em tetos, duas demãos.</v>
          </cell>
          <cell r="D408" t="str">
            <v>m²</v>
          </cell>
          <cell r="E408">
            <v>2000</v>
          </cell>
          <cell r="F408">
            <v>7.13</v>
          </cell>
          <cell r="G408">
            <v>14260</v>
          </cell>
          <cell r="H408">
            <v>0</v>
          </cell>
          <cell r="I408" t="str">
            <v/>
          </cell>
          <cell r="J408" t="str">
            <v/>
          </cell>
          <cell r="K408">
            <v>2000</v>
          </cell>
          <cell r="L408">
            <v>7.13</v>
          </cell>
          <cell r="M408">
            <v>14260</v>
          </cell>
          <cell r="N408">
            <v>0</v>
          </cell>
        </row>
        <row r="409">
          <cell r="A409" t="str">
            <v>20.17</v>
          </cell>
          <cell r="B409" t="str">
            <v>41595U-SINAPI</v>
          </cell>
          <cell r="C409" t="str">
            <v>Pintura acrílica de faixas de demarcação em quadra poliesportiva, 5 cm de largura.</v>
          </cell>
          <cell r="D409" t="str">
            <v>m</v>
          </cell>
          <cell r="E409">
            <v>800</v>
          </cell>
          <cell r="F409">
            <v>8.4</v>
          </cell>
          <cell r="G409">
            <v>6720</v>
          </cell>
          <cell r="H409">
            <v>0</v>
          </cell>
          <cell r="I409" t="str">
            <v/>
          </cell>
          <cell r="J409" t="str">
            <v/>
          </cell>
          <cell r="K409">
            <v>800</v>
          </cell>
          <cell r="L409">
            <v>8.4</v>
          </cell>
          <cell r="M409">
            <v>6720</v>
          </cell>
          <cell r="N409">
            <v>0</v>
          </cell>
        </row>
        <row r="410">
          <cell r="A410" t="str">
            <v>20.18</v>
          </cell>
          <cell r="B410" t="str">
            <v>74245/1U-SINAPI</v>
          </cell>
          <cell r="C410" t="str">
            <v>Pintura acrilica em piso cimentado duas demaos</v>
          </cell>
          <cell r="D410" t="str">
            <v>m²</v>
          </cell>
          <cell r="E410">
            <v>1000</v>
          </cell>
          <cell r="F410">
            <v>10.61</v>
          </cell>
          <cell r="G410">
            <v>10610</v>
          </cell>
          <cell r="H410">
            <v>0</v>
          </cell>
          <cell r="I410" t="str">
            <v/>
          </cell>
          <cell r="J410" t="str">
            <v/>
          </cell>
          <cell r="K410">
            <v>1000</v>
          </cell>
          <cell r="L410">
            <v>10.61</v>
          </cell>
          <cell r="M410">
            <v>10610</v>
          </cell>
          <cell r="N410">
            <v>0</v>
          </cell>
        </row>
        <row r="411">
          <cell r="A411" t="str">
            <v>20.19</v>
          </cell>
          <cell r="B411" t="str">
            <v>84651U-SINAPI</v>
          </cell>
          <cell r="C411" t="str">
            <v>Pintura com tinta impermeavel mineral em po, duas demaos</v>
          </cell>
          <cell r="D411" t="str">
            <v>m²</v>
          </cell>
          <cell r="E411">
            <v>1500</v>
          </cell>
          <cell r="F411">
            <v>7.84</v>
          </cell>
          <cell r="G411">
            <v>11760</v>
          </cell>
          <cell r="H411">
            <v>0</v>
          </cell>
          <cell r="I411" t="str">
            <v/>
          </cell>
          <cell r="J411" t="str">
            <v/>
          </cell>
          <cell r="K411">
            <v>1500</v>
          </cell>
          <cell r="L411">
            <v>7.84</v>
          </cell>
          <cell r="M411">
            <v>11760</v>
          </cell>
          <cell r="N411">
            <v>0</v>
          </cell>
        </row>
        <row r="412">
          <cell r="A412" t="str">
            <v>20.20</v>
          </cell>
          <cell r="B412" t="str">
            <v>84647U-SINAPI</v>
          </cell>
          <cell r="C412" t="str">
            <v>Pintura epóxi incluso emassamento e fundo preparedor.</v>
          </cell>
          <cell r="D412" t="str">
            <v>m²</v>
          </cell>
          <cell r="E412">
            <v>500</v>
          </cell>
          <cell r="F412">
            <v>85.6</v>
          </cell>
          <cell r="G412">
            <v>42800</v>
          </cell>
          <cell r="H412">
            <v>0</v>
          </cell>
          <cell r="I412" t="str">
            <v/>
          </cell>
          <cell r="J412" t="str">
            <v/>
          </cell>
          <cell r="K412">
            <v>500</v>
          </cell>
          <cell r="L412">
            <v>85.6</v>
          </cell>
          <cell r="M412">
            <v>42800</v>
          </cell>
          <cell r="N412">
            <v>0</v>
          </cell>
        </row>
        <row r="413">
          <cell r="A413" t="str">
            <v>20.21</v>
          </cell>
          <cell r="B413" t="str">
            <v>84647U.D1-UFMA</v>
          </cell>
          <cell r="C413" t="str">
            <v>Pintura epóxi incluso fundo preparedor sem emassamento.</v>
          </cell>
          <cell r="D413" t="str">
            <v>m²</v>
          </cell>
          <cell r="E413">
            <v>1000</v>
          </cell>
          <cell r="F413">
            <v>52.07</v>
          </cell>
          <cell r="G413">
            <v>52070</v>
          </cell>
          <cell r="H413">
            <v>0</v>
          </cell>
          <cell r="I413" t="str">
            <v/>
          </cell>
          <cell r="J413" t="str">
            <v/>
          </cell>
          <cell r="K413">
            <v>1000</v>
          </cell>
          <cell r="L413">
            <v>52.07</v>
          </cell>
          <cell r="M413">
            <v>52070</v>
          </cell>
          <cell r="N413">
            <v>0</v>
          </cell>
        </row>
        <row r="414">
          <cell r="A414" t="str">
            <v>20.22</v>
          </cell>
          <cell r="B414" t="str">
            <v>84647U.D2-UFMA</v>
          </cell>
          <cell r="C414" t="str">
            <v>Pintura epóxi incluso retoque de emassamento e de fundo preparador.</v>
          </cell>
          <cell r="D414" t="str">
            <v>m²</v>
          </cell>
          <cell r="E414">
            <v>500</v>
          </cell>
          <cell r="F414">
            <v>57.91</v>
          </cell>
          <cell r="G414">
            <v>28955</v>
          </cell>
          <cell r="H414">
            <v>0</v>
          </cell>
          <cell r="I414" t="str">
            <v/>
          </cell>
          <cell r="J414" t="str">
            <v/>
          </cell>
          <cell r="K414">
            <v>500</v>
          </cell>
          <cell r="L414">
            <v>57.91</v>
          </cell>
          <cell r="M414">
            <v>28955</v>
          </cell>
          <cell r="N414">
            <v>0</v>
          </cell>
        </row>
        <row r="415">
          <cell r="A415" t="str">
            <v>20.23</v>
          </cell>
          <cell r="B415" t="str">
            <v>95464d</v>
          </cell>
          <cell r="C415" t="str">
            <v>Pintura verniz poliuretano brilhante em madeira c/ filtro solar três demãos</v>
          </cell>
          <cell r="D415" t="str">
            <v>m²</v>
          </cell>
          <cell r="E415">
            <v>1000</v>
          </cell>
          <cell r="F415">
            <v>15.69</v>
          </cell>
          <cell r="G415">
            <v>15690</v>
          </cell>
          <cell r="H415">
            <v>0</v>
          </cell>
          <cell r="I415" t="str">
            <v/>
          </cell>
          <cell r="J415" t="str">
            <v/>
          </cell>
          <cell r="K415">
            <v>1000</v>
          </cell>
          <cell r="L415">
            <v>15.69</v>
          </cell>
          <cell r="M415">
            <v>15690</v>
          </cell>
          <cell r="N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A417">
            <v>21</v>
          </cell>
          <cell r="B417">
            <v>0</v>
          </cell>
          <cell r="C417" t="str">
            <v>SERVIÇOS FINAIS</v>
          </cell>
          <cell r="D417">
            <v>0</v>
          </cell>
          <cell r="E417">
            <v>0</v>
          </cell>
          <cell r="F417">
            <v>0</v>
          </cell>
          <cell r="G417">
            <v>21056.95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21056.95</v>
          </cell>
          <cell r="N417">
            <v>0</v>
          </cell>
        </row>
        <row r="418">
          <cell r="A418" t="str">
            <v>21.1</v>
          </cell>
          <cell r="B418" t="str">
            <v>29010101-UFMA</v>
          </cell>
          <cell r="C418" t="str">
            <v>Desmobilização - São Luís</v>
          </cell>
          <cell r="D418" t="str">
            <v>un</v>
          </cell>
          <cell r="E418">
            <v>1</v>
          </cell>
          <cell r="F418">
            <v>1756.95</v>
          </cell>
          <cell r="G418">
            <v>1756.95</v>
          </cell>
          <cell r="H418">
            <v>0</v>
          </cell>
          <cell r="I418" t="str">
            <v/>
          </cell>
          <cell r="J418" t="str">
            <v/>
          </cell>
          <cell r="K418">
            <v>1</v>
          </cell>
          <cell r="L418">
            <v>1756.95</v>
          </cell>
          <cell r="M418">
            <v>1756.95</v>
          </cell>
          <cell r="N418">
            <v>0</v>
          </cell>
        </row>
        <row r="419">
          <cell r="A419" t="str">
            <v>21.2</v>
          </cell>
          <cell r="B419" t="str">
            <v>9537UD-UFMA</v>
          </cell>
          <cell r="C419" t="str">
            <v>Limpeza final da obra</v>
          </cell>
          <cell r="D419" t="str">
            <v>m²</v>
          </cell>
          <cell r="E419">
            <v>10000</v>
          </cell>
          <cell r="F419">
            <v>1.93</v>
          </cell>
          <cell r="G419">
            <v>19300</v>
          </cell>
          <cell r="H419">
            <v>0</v>
          </cell>
          <cell r="I419" t="str">
            <v/>
          </cell>
          <cell r="J419" t="str">
            <v/>
          </cell>
          <cell r="K419">
            <v>10000</v>
          </cell>
          <cell r="L419">
            <v>1.93</v>
          </cell>
          <cell r="M419">
            <v>19300</v>
          </cell>
          <cell r="N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</row>
        <row r="421">
          <cell r="A421">
            <v>22</v>
          </cell>
          <cell r="B421">
            <v>0</v>
          </cell>
          <cell r="C421" t="str">
            <v>TRANSPORTE DE MATERIAL MINERAL</v>
          </cell>
          <cell r="D421">
            <v>0</v>
          </cell>
          <cell r="E421">
            <v>0</v>
          </cell>
          <cell r="F421">
            <v>0</v>
          </cell>
          <cell r="G421">
            <v>21316.04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21316.04</v>
          </cell>
          <cell r="N421">
            <v>0</v>
          </cell>
        </row>
        <row r="422">
          <cell r="A422" t="str">
            <v>22.1</v>
          </cell>
          <cell r="B422" t="str">
            <v>93590U.D1-UFMA</v>
          </cell>
          <cell r="C422" t="str">
            <v>Transporte de brita em caminhão basculante 10 m³, em via urbana pavimentada, DMT acima de 30km (Rosário x São Luis, 70km).</v>
          </cell>
          <cell r="D422" t="str">
            <v>m³</v>
          </cell>
          <cell r="E422">
            <v>207</v>
          </cell>
          <cell r="F422">
            <v>38.479999999999997</v>
          </cell>
          <cell r="G422">
            <v>7965.36</v>
          </cell>
          <cell r="H422">
            <v>0</v>
          </cell>
          <cell r="I422" t="str">
            <v/>
          </cell>
          <cell r="J422" t="str">
            <v/>
          </cell>
          <cell r="K422">
            <v>207</v>
          </cell>
          <cell r="L422">
            <v>38.479999999999997</v>
          </cell>
          <cell r="M422">
            <v>7965.36</v>
          </cell>
          <cell r="N422">
            <v>0</v>
          </cell>
        </row>
        <row r="423">
          <cell r="A423" t="str">
            <v>22.2</v>
          </cell>
          <cell r="B423" t="str">
            <v>93590U.D2-UFMA</v>
          </cell>
          <cell r="C423" t="str">
            <v>Transporte de areia grossa em caminhão basculante 10 m³, em via urbana pavimentada, DMT acima de 30km (Rio Munim x São Luis), 90km ).</v>
          </cell>
          <cell r="D423" t="str">
            <v>m³</v>
          </cell>
          <cell r="E423">
            <v>18</v>
          </cell>
          <cell r="F423">
            <v>49.44</v>
          </cell>
          <cell r="G423">
            <v>889.92</v>
          </cell>
          <cell r="H423">
            <v>0</v>
          </cell>
          <cell r="I423" t="str">
            <v/>
          </cell>
          <cell r="J423" t="str">
            <v/>
          </cell>
          <cell r="K423">
            <v>18</v>
          </cell>
          <cell r="L423">
            <v>49.44</v>
          </cell>
          <cell r="M423">
            <v>889.92</v>
          </cell>
          <cell r="N423">
            <v>0</v>
          </cell>
        </row>
        <row r="424">
          <cell r="A424" t="str">
            <v>22.3</v>
          </cell>
          <cell r="B424" t="str">
            <v>95978UD-UFMA</v>
          </cell>
          <cell r="C424" t="str">
            <v>Transporte de areia média, material laterítico ou outro, em caminhão basculante 10 m³, em via urbana pavimentada, DMT até 30km (Vila Maranhão x Bacanga), 20km .</v>
          </cell>
          <cell r="D424" t="str">
            <v>m³</v>
          </cell>
          <cell r="E424">
            <v>806</v>
          </cell>
          <cell r="F424">
            <v>15.46</v>
          </cell>
          <cell r="G424">
            <v>12460.76</v>
          </cell>
          <cell r="H424">
            <v>0</v>
          </cell>
          <cell r="I424" t="str">
            <v/>
          </cell>
          <cell r="J424" t="str">
            <v/>
          </cell>
          <cell r="K424">
            <v>806</v>
          </cell>
          <cell r="L424">
            <v>15.46</v>
          </cell>
          <cell r="M424">
            <v>12460.76</v>
          </cell>
          <cell r="N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 t="str">
            <v xml:space="preserve">CONTRATO (R$) = </v>
          </cell>
          <cell r="E427">
            <v>0</v>
          </cell>
          <cell r="F427">
            <v>0</v>
          </cell>
          <cell r="G427">
            <v>4194999.9999999972</v>
          </cell>
          <cell r="H427" t="str">
            <v xml:space="preserve">ADITIVO (R$) = </v>
          </cell>
          <cell r="I427">
            <v>0</v>
          </cell>
          <cell r="J427">
            <v>0</v>
          </cell>
          <cell r="K427" t="str">
            <v xml:space="preserve">TOTAL (R$) = </v>
          </cell>
          <cell r="L427">
            <v>0</v>
          </cell>
          <cell r="M427">
            <v>4194999.9999999972</v>
          </cell>
          <cell r="N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</row>
        <row r="429">
          <cell r="C429" t="e">
            <v>#REF!</v>
          </cell>
        </row>
        <row r="433"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</row>
      </sheetData>
      <sheetData sheetId="5">
        <row r="3">
          <cell r="A3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view="pageBreakPreview" zoomScaleNormal="100" zoomScaleSheetLayoutView="100" workbookViewId="0">
      <selection activeCell="J9" sqref="J9"/>
    </sheetView>
  </sheetViews>
  <sheetFormatPr defaultColWidth="9.140625" defaultRowHeight="12.75" x14ac:dyDescent="0.25"/>
  <cols>
    <col min="1" max="1" width="7.28515625" style="1" bestFit="1" customWidth="1"/>
    <col min="2" max="2" width="35.140625" style="1" customWidth="1"/>
    <col min="3" max="3" width="8.28515625" style="1" customWidth="1"/>
    <col min="4" max="4" width="11.7109375" style="1" customWidth="1"/>
    <col min="5" max="5" width="12" style="1" bestFit="1" customWidth="1"/>
    <col min="6" max="6" width="14.42578125" style="1" bestFit="1" customWidth="1"/>
    <col min="7" max="7" width="20.140625" style="1" bestFit="1" customWidth="1"/>
    <col min="8" max="9" width="9.140625" style="1"/>
    <col min="10" max="10" width="28.140625" style="1" bestFit="1" customWidth="1"/>
    <col min="11" max="11" width="14.7109375" style="1" bestFit="1" customWidth="1"/>
    <col min="12" max="16384" width="9.140625" style="1"/>
  </cols>
  <sheetData>
    <row r="1" spans="1:8" ht="20.100000000000001" customHeight="1" x14ac:dyDescent="0.25">
      <c r="A1" s="107" t="s">
        <v>64</v>
      </c>
      <c r="B1" s="108"/>
      <c r="C1" s="108"/>
      <c r="D1" s="108"/>
      <c r="E1" s="108"/>
      <c r="F1" s="108"/>
      <c r="G1" s="109"/>
    </row>
    <row r="2" spans="1:8" ht="16.5" customHeight="1" x14ac:dyDescent="0.25">
      <c r="A2" s="88" t="s">
        <v>41</v>
      </c>
      <c r="B2" s="88"/>
      <c r="C2" s="88"/>
      <c r="D2" s="88"/>
      <c r="E2" s="88"/>
      <c r="F2" s="88"/>
      <c r="G2" s="88"/>
    </row>
    <row r="3" spans="1:8" ht="25.5" x14ac:dyDescent="0.25">
      <c r="A3" s="43" t="s">
        <v>35</v>
      </c>
      <c r="B3" s="20" t="s">
        <v>26</v>
      </c>
      <c r="C3" s="20" t="s">
        <v>28</v>
      </c>
      <c r="D3" s="20" t="s">
        <v>48</v>
      </c>
      <c r="E3" s="20" t="s">
        <v>27</v>
      </c>
      <c r="F3" s="20" t="s">
        <v>40</v>
      </c>
      <c r="G3" s="44" t="s">
        <v>29</v>
      </c>
    </row>
    <row r="4" spans="1:8" ht="25.5" x14ac:dyDescent="0.25">
      <c r="A4" s="12" t="s">
        <v>1</v>
      </c>
      <c r="B4" s="11" t="s">
        <v>51</v>
      </c>
      <c r="C4" s="12" t="s">
        <v>36</v>
      </c>
      <c r="D4" s="17">
        <v>60</v>
      </c>
      <c r="E4" s="17">
        <v>12</v>
      </c>
      <c r="F4" s="17">
        <v>115.41</v>
      </c>
      <c r="G4" s="42">
        <f>TRUNC(D4*E4*F4,2)</f>
        <v>83095.199999999997</v>
      </c>
    </row>
    <row r="5" spans="1:8" ht="25.5" x14ac:dyDescent="0.25">
      <c r="A5" s="12" t="s">
        <v>2</v>
      </c>
      <c r="B5" s="11" t="s">
        <v>62</v>
      </c>
      <c r="C5" s="12" t="s">
        <v>36</v>
      </c>
      <c r="D5" s="17">
        <v>20</v>
      </c>
      <c r="E5" s="17">
        <v>12</v>
      </c>
      <c r="F5" s="17">
        <v>102.37</v>
      </c>
      <c r="G5" s="42">
        <f>TRUNC(D5*E5*F5,2)</f>
        <v>24568.799999999999</v>
      </c>
    </row>
    <row r="6" spans="1:8" x14ac:dyDescent="0.25">
      <c r="A6" s="12" t="s">
        <v>3</v>
      </c>
      <c r="B6" s="11" t="s">
        <v>63</v>
      </c>
      <c r="C6" s="12" t="s">
        <v>43</v>
      </c>
      <c r="D6" s="17">
        <v>1</v>
      </c>
      <c r="E6" s="17">
        <v>12</v>
      </c>
      <c r="F6" s="42">
        <v>7525.73</v>
      </c>
      <c r="G6" s="42">
        <f>TRUNC(D6*E6*F6,2)</f>
        <v>90308.76</v>
      </c>
    </row>
    <row r="7" spans="1:8" ht="15.75" customHeight="1" x14ac:dyDescent="0.25">
      <c r="A7" s="45"/>
      <c r="B7" s="19"/>
      <c r="C7" s="19"/>
      <c r="D7" s="19"/>
      <c r="E7" s="110" t="s">
        <v>34</v>
      </c>
      <c r="F7" s="111"/>
      <c r="G7" s="46">
        <f>SUM(G4:G6)</f>
        <v>197972.76</v>
      </c>
    </row>
    <row r="8" spans="1:8" x14ac:dyDescent="0.25">
      <c r="A8" s="76"/>
      <c r="B8" s="77"/>
      <c r="C8" s="77"/>
      <c r="D8" s="77"/>
      <c r="E8" s="77"/>
      <c r="F8" s="77"/>
      <c r="G8" s="78"/>
    </row>
    <row r="9" spans="1:8" ht="16.350000000000001" customHeight="1" x14ac:dyDescent="0.25">
      <c r="A9" s="88" t="s">
        <v>9</v>
      </c>
      <c r="B9" s="88"/>
      <c r="C9" s="88"/>
      <c r="D9" s="88"/>
      <c r="E9" s="88"/>
      <c r="F9" s="88"/>
      <c r="G9" s="88"/>
    </row>
    <row r="10" spans="1:8" ht="25.5" customHeight="1" x14ac:dyDescent="0.25">
      <c r="A10" s="47" t="s">
        <v>35</v>
      </c>
      <c r="B10" s="18" t="s">
        <v>26</v>
      </c>
      <c r="C10" s="18" t="s">
        <v>28</v>
      </c>
      <c r="D10" s="18" t="s">
        <v>0</v>
      </c>
      <c r="E10" s="15" t="s">
        <v>27</v>
      </c>
      <c r="F10" s="18" t="s">
        <v>52</v>
      </c>
      <c r="G10" s="48" t="s">
        <v>29</v>
      </c>
    </row>
    <row r="11" spans="1:8" x14ac:dyDescent="0.25">
      <c r="A11" s="12" t="s">
        <v>5</v>
      </c>
      <c r="B11" s="11" t="s">
        <v>30</v>
      </c>
      <c r="C11" s="12" t="s">
        <v>36</v>
      </c>
      <c r="D11" s="17">
        <v>2</v>
      </c>
      <c r="E11" s="17">
        <v>12</v>
      </c>
      <c r="F11" s="22">
        <v>55.38</v>
      </c>
      <c r="G11" s="49">
        <f>TRUNC(D11*E11*F11,2)</f>
        <v>1329.12</v>
      </c>
    </row>
    <row r="12" spans="1:8" ht="25.5" x14ac:dyDescent="0.25">
      <c r="A12" s="12" t="s">
        <v>10</v>
      </c>
      <c r="B12" s="11" t="s">
        <v>49</v>
      </c>
      <c r="C12" s="12" t="s">
        <v>36</v>
      </c>
      <c r="D12" s="17">
        <v>0</v>
      </c>
      <c r="E12" s="17">
        <v>12</v>
      </c>
      <c r="F12" s="22">
        <v>51.2</v>
      </c>
      <c r="G12" s="49">
        <f>TRUNC(D12*E12*F12,2)</f>
        <v>0</v>
      </c>
    </row>
    <row r="13" spans="1:8" ht="25.5" x14ac:dyDescent="0.25">
      <c r="A13" s="12" t="s">
        <v>11</v>
      </c>
      <c r="B13" s="11" t="s">
        <v>61</v>
      </c>
      <c r="C13" s="12" t="s">
        <v>36</v>
      </c>
      <c r="D13" s="17">
        <v>2</v>
      </c>
      <c r="E13" s="17">
        <v>12</v>
      </c>
      <c r="F13" s="22">
        <v>44.48</v>
      </c>
      <c r="G13" s="49">
        <f>TRUNC(D13*E13*F13,2)</f>
        <v>1067.52</v>
      </c>
    </row>
    <row r="14" spans="1:8" x14ac:dyDescent="0.25">
      <c r="A14" s="104"/>
      <c r="B14" s="105"/>
      <c r="C14" s="105"/>
      <c r="D14" s="105"/>
      <c r="E14" s="106"/>
      <c r="F14" s="17" t="s">
        <v>31</v>
      </c>
      <c r="G14" s="49">
        <f>SUM(G11:G13)</f>
        <v>2396.64</v>
      </c>
    </row>
    <row r="15" spans="1:8" x14ac:dyDescent="0.25">
      <c r="A15" s="47" t="s">
        <v>35</v>
      </c>
      <c r="B15" s="18" t="s">
        <v>26</v>
      </c>
      <c r="C15" s="18" t="s">
        <v>28</v>
      </c>
      <c r="D15" s="18" t="s">
        <v>0</v>
      </c>
      <c r="E15" s="79" t="s">
        <v>40</v>
      </c>
      <c r="F15" s="81"/>
      <c r="G15" s="48" t="s">
        <v>29</v>
      </c>
      <c r="H15" s="2"/>
    </row>
    <row r="16" spans="1:8" x14ac:dyDescent="0.25">
      <c r="A16" s="50" t="s">
        <v>12</v>
      </c>
      <c r="B16" s="41" t="s">
        <v>13</v>
      </c>
      <c r="C16" s="9" t="s">
        <v>28</v>
      </c>
      <c r="D16" s="13">
        <v>1</v>
      </c>
      <c r="E16" s="100">
        <v>1500</v>
      </c>
      <c r="F16" s="101"/>
      <c r="G16" s="51">
        <f>E16*D16</f>
        <v>1500</v>
      </c>
      <c r="H16" s="3"/>
    </row>
    <row r="17" spans="1:16" x14ac:dyDescent="0.25">
      <c r="A17" s="50" t="s">
        <v>14</v>
      </c>
      <c r="B17" s="41" t="s">
        <v>15</v>
      </c>
      <c r="C17" s="9" t="s">
        <v>28</v>
      </c>
      <c r="D17" s="14">
        <v>1</v>
      </c>
      <c r="E17" s="102">
        <v>1500</v>
      </c>
      <c r="F17" s="103"/>
      <c r="G17" s="51">
        <f>E17*D17</f>
        <v>1500</v>
      </c>
      <c r="H17" s="3"/>
    </row>
    <row r="18" spans="1:16" x14ac:dyDescent="0.25">
      <c r="A18" s="50" t="s">
        <v>16</v>
      </c>
      <c r="B18" s="41" t="s">
        <v>17</v>
      </c>
      <c r="C18" s="9" t="s">
        <v>28</v>
      </c>
      <c r="D18" s="23">
        <v>1</v>
      </c>
      <c r="E18" s="99">
        <v>2100</v>
      </c>
      <c r="F18" s="99"/>
      <c r="G18" s="52">
        <f>E18*D18</f>
        <v>2100</v>
      </c>
      <c r="H18" s="4"/>
    </row>
    <row r="19" spans="1:16" x14ac:dyDescent="0.25">
      <c r="A19" s="45"/>
      <c r="B19" s="10"/>
      <c r="C19" s="10"/>
      <c r="D19" s="10"/>
      <c r="E19" s="25"/>
      <c r="F19" s="26" t="s">
        <v>32</v>
      </c>
      <c r="G19" s="53">
        <f>SUM(G16:G18)</f>
        <v>5100</v>
      </c>
      <c r="H19" s="5"/>
    </row>
    <row r="20" spans="1:16" ht="12.75" customHeight="1" x14ac:dyDescent="0.25">
      <c r="A20" s="45"/>
      <c r="B20" s="19"/>
      <c r="C20" s="19"/>
      <c r="D20" s="19"/>
      <c r="E20" s="82" t="s">
        <v>33</v>
      </c>
      <c r="F20" s="82"/>
      <c r="G20" s="54">
        <f>G14+G19</f>
        <v>7496.6399999999994</v>
      </c>
      <c r="H20" s="5"/>
    </row>
    <row r="21" spans="1:16" x14ac:dyDescent="0.25">
      <c r="A21" s="89"/>
      <c r="B21" s="90"/>
      <c r="C21" s="90"/>
      <c r="D21" s="90"/>
      <c r="E21" s="90"/>
      <c r="F21" s="90"/>
      <c r="G21" s="91"/>
    </row>
    <row r="22" spans="1:16" ht="14.1" customHeight="1" x14ac:dyDescent="0.25">
      <c r="A22" s="88" t="s">
        <v>18</v>
      </c>
      <c r="B22" s="88"/>
      <c r="C22" s="88"/>
      <c r="D22" s="88"/>
      <c r="E22" s="88"/>
      <c r="F22" s="88"/>
      <c r="G22" s="88"/>
    </row>
    <row r="23" spans="1:16" ht="38.25" customHeight="1" x14ac:dyDescent="0.25">
      <c r="A23" s="47" t="s">
        <v>35</v>
      </c>
      <c r="B23" s="18" t="s">
        <v>26</v>
      </c>
      <c r="C23" s="92" t="s">
        <v>53</v>
      </c>
      <c r="D23" s="93"/>
      <c r="E23" s="96" t="s">
        <v>54</v>
      </c>
      <c r="F23" s="96"/>
      <c r="G23" s="55" t="s">
        <v>55</v>
      </c>
    </row>
    <row r="24" spans="1:16" ht="25.5" x14ac:dyDescent="0.25">
      <c r="A24" s="50" t="s">
        <v>6</v>
      </c>
      <c r="B24" s="41" t="s">
        <v>50</v>
      </c>
      <c r="C24" s="94">
        <v>0.20849999999999999</v>
      </c>
      <c r="D24" s="95"/>
      <c r="E24" s="97">
        <v>82979</v>
      </c>
      <c r="F24" s="98"/>
      <c r="G24" s="56">
        <f>TRUNC(C24*E24,2)</f>
        <v>17301.12</v>
      </c>
    </row>
    <row r="25" spans="1:16" ht="12.75" customHeight="1" x14ac:dyDescent="0.25">
      <c r="A25" s="47" t="s">
        <v>35</v>
      </c>
      <c r="B25" s="18" t="s">
        <v>26</v>
      </c>
      <c r="C25" s="16" t="s">
        <v>28</v>
      </c>
      <c r="D25" s="24" t="s">
        <v>20</v>
      </c>
      <c r="E25" s="88" t="s">
        <v>21</v>
      </c>
      <c r="F25" s="88"/>
      <c r="G25" s="57" t="s">
        <v>22</v>
      </c>
    </row>
    <row r="26" spans="1:16" x14ac:dyDescent="0.25">
      <c r="A26" s="50" t="s">
        <v>7</v>
      </c>
      <c r="B26" s="41" t="s">
        <v>65</v>
      </c>
      <c r="C26" s="9" t="s">
        <v>37</v>
      </c>
      <c r="D26" s="14">
        <v>900</v>
      </c>
      <c r="E26" s="86">
        <v>5.89</v>
      </c>
      <c r="F26" s="87"/>
      <c r="G26" s="58">
        <f>TRUNC(D26*E26)</f>
        <v>5301</v>
      </c>
    </row>
    <row r="27" spans="1:16" ht="16.7" customHeight="1" x14ac:dyDescent="0.25">
      <c r="A27" s="45"/>
      <c r="B27" s="10"/>
      <c r="C27" s="10"/>
      <c r="D27" s="10"/>
      <c r="E27" s="82" t="s">
        <v>56</v>
      </c>
      <c r="F27" s="82"/>
      <c r="G27" s="54">
        <f>G24+G26</f>
        <v>22602.12</v>
      </c>
      <c r="P27" s="7"/>
    </row>
    <row r="28" spans="1:16" x14ac:dyDescent="0.25">
      <c r="A28" s="76"/>
      <c r="B28" s="77"/>
      <c r="C28" s="77"/>
      <c r="D28" s="77"/>
      <c r="E28" s="77"/>
      <c r="F28" s="77"/>
      <c r="G28" s="78"/>
    </row>
    <row r="29" spans="1:16" ht="16.7" customHeight="1" x14ac:dyDescent="0.25">
      <c r="A29" s="83" t="s">
        <v>23</v>
      </c>
      <c r="B29" s="84"/>
      <c r="C29" s="84"/>
      <c r="D29" s="84"/>
      <c r="E29" s="84"/>
      <c r="F29" s="84"/>
      <c r="G29" s="85"/>
    </row>
    <row r="30" spans="1:16" ht="15" customHeight="1" x14ac:dyDescent="0.25">
      <c r="A30" s="47" t="s">
        <v>35</v>
      </c>
      <c r="B30" s="79" t="s">
        <v>26</v>
      </c>
      <c r="C30" s="80"/>
      <c r="D30" s="80"/>
      <c r="E30" s="80"/>
      <c r="F30" s="81"/>
      <c r="G30" s="59" t="s">
        <v>44</v>
      </c>
      <c r="H30" s="6"/>
    </row>
    <row r="31" spans="1:16" ht="15" customHeight="1" x14ac:dyDescent="0.25">
      <c r="A31" s="60">
        <v>1</v>
      </c>
      <c r="B31" s="75" t="s">
        <v>42</v>
      </c>
      <c r="C31" s="75"/>
      <c r="D31" s="75"/>
      <c r="E31" s="75"/>
      <c r="F31" s="75"/>
      <c r="G31" s="61">
        <f>G7</f>
        <v>197972.76</v>
      </c>
      <c r="H31" s="3"/>
    </row>
    <row r="32" spans="1:16" ht="15" customHeight="1" x14ac:dyDescent="0.25">
      <c r="A32" s="60">
        <v>2</v>
      </c>
      <c r="B32" s="75" t="s">
        <v>24</v>
      </c>
      <c r="C32" s="75"/>
      <c r="D32" s="75"/>
      <c r="E32" s="75"/>
      <c r="F32" s="75"/>
      <c r="G32" s="61">
        <f>G20</f>
        <v>7496.6399999999994</v>
      </c>
      <c r="H32" s="3"/>
    </row>
    <row r="33" spans="1:12" ht="15" customHeight="1" x14ac:dyDescent="0.25">
      <c r="A33" s="60">
        <v>3</v>
      </c>
      <c r="B33" s="75" t="s">
        <v>25</v>
      </c>
      <c r="C33" s="75"/>
      <c r="D33" s="75"/>
      <c r="E33" s="75"/>
      <c r="F33" s="75"/>
      <c r="G33" s="61">
        <f>G27</f>
        <v>22602.12</v>
      </c>
      <c r="H33" s="4"/>
    </row>
    <row r="34" spans="1:12" ht="15" customHeight="1" x14ac:dyDescent="0.25">
      <c r="A34" s="60">
        <v>4</v>
      </c>
      <c r="B34" s="75" t="s">
        <v>38</v>
      </c>
      <c r="C34" s="75"/>
      <c r="D34" s="75"/>
      <c r="E34" s="75"/>
      <c r="F34" s="75"/>
      <c r="G34" s="61" t="str">
        <f>"-"</f>
        <v>-</v>
      </c>
      <c r="H34" s="4"/>
    </row>
    <row r="35" spans="1:12" ht="15" customHeight="1" x14ac:dyDescent="0.25">
      <c r="A35" s="60">
        <v>5</v>
      </c>
      <c r="B35" s="75" t="s">
        <v>39</v>
      </c>
      <c r="C35" s="75"/>
      <c r="D35" s="75"/>
      <c r="E35" s="75"/>
      <c r="F35" s="75"/>
      <c r="G35" s="61" t="str">
        <f>"-"</f>
        <v>-</v>
      </c>
      <c r="H35" s="3"/>
    </row>
    <row r="36" spans="1:12" ht="14.1" customHeight="1" x14ac:dyDescent="0.25">
      <c r="A36" s="67" t="s">
        <v>46</v>
      </c>
      <c r="B36" s="68"/>
      <c r="C36" s="68"/>
      <c r="D36" s="68"/>
      <c r="E36" s="68"/>
      <c r="F36" s="68"/>
      <c r="G36" s="62">
        <f>SUM(G31:G35)</f>
        <v>228071.52000000002</v>
      </c>
      <c r="H36" s="39">
        <f>TRUNC(G36/100,2)</f>
        <v>2280.71</v>
      </c>
    </row>
    <row r="37" spans="1:12" ht="16.7" customHeight="1" x14ac:dyDescent="0.25">
      <c r="A37" s="67" t="s">
        <v>45</v>
      </c>
      <c r="B37" s="68"/>
      <c r="C37" s="68"/>
      <c r="D37" s="68"/>
      <c r="E37" s="68"/>
      <c r="F37" s="68"/>
      <c r="G37" s="62">
        <f>TRUNC(G36*1.2379,0)</f>
        <v>282329</v>
      </c>
      <c r="H37" s="8"/>
    </row>
    <row r="38" spans="1:12" ht="25.5" x14ac:dyDescent="0.25">
      <c r="A38" s="69" t="s">
        <v>26</v>
      </c>
      <c r="B38" s="70"/>
      <c r="C38" s="70"/>
      <c r="D38" s="40" t="s">
        <v>28</v>
      </c>
      <c r="E38" s="70" t="s">
        <v>0</v>
      </c>
      <c r="F38" s="70"/>
      <c r="G38" s="63" t="s">
        <v>47</v>
      </c>
      <c r="H38" s="6"/>
      <c r="J38" s="35" t="s">
        <v>8</v>
      </c>
      <c r="K38" s="36">
        <v>5462929.0999999996</v>
      </c>
      <c r="L38" s="21"/>
    </row>
    <row r="39" spans="1:12" ht="24" customHeight="1" x14ac:dyDescent="0.25">
      <c r="A39" s="71" t="s">
        <v>4</v>
      </c>
      <c r="B39" s="72"/>
      <c r="C39" s="72"/>
      <c r="D39" s="64" t="s">
        <v>19</v>
      </c>
      <c r="E39" s="73">
        <v>100</v>
      </c>
      <c r="F39" s="74"/>
      <c r="G39" s="65">
        <f>TRUNC(G37/E39,2)</f>
        <v>2823.29</v>
      </c>
      <c r="H39" s="5"/>
      <c r="J39" s="28" t="s">
        <v>57</v>
      </c>
      <c r="K39" s="29">
        <f>G37</f>
        <v>282329</v>
      </c>
      <c r="L39" s="27"/>
    </row>
    <row r="40" spans="1:12" x14ac:dyDescent="0.25">
      <c r="A40" s="66"/>
      <c r="B40" s="66"/>
      <c r="C40" s="66"/>
      <c r="D40" s="66"/>
      <c r="E40" s="66"/>
      <c r="F40" s="66"/>
      <c r="G40" s="66"/>
      <c r="J40" s="28" t="s">
        <v>58</v>
      </c>
      <c r="K40" s="29">
        <f>K38-K39</f>
        <v>5180600.0999999996</v>
      </c>
    </row>
    <row r="41" spans="1:12" x14ac:dyDescent="0.25">
      <c r="J41" s="30"/>
      <c r="K41" s="31"/>
    </row>
    <row r="42" spans="1:12" ht="15" x14ac:dyDescent="0.25">
      <c r="J42" s="32" t="s">
        <v>59</v>
      </c>
      <c r="K42" s="33">
        <f>K39/K40</f>
        <v>5.4497354466715164E-2</v>
      </c>
    </row>
    <row r="43" spans="1:12" x14ac:dyDescent="0.25">
      <c r="J43" s="30"/>
      <c r="K43" s="34"/>
    </row>
    <row r="44" spans="1:12" x14ac:dyDescent="0.25">
      <c r="J44" s="28" t="s">
        <v>60</v>
      </c>
      <c r="K44" s="29">
        <f>K40*0.75</f>
        <v>3885450.0749999997</v>
      </c>
    </row>
    <row r="45" spans="1:12" x14ac:dyDescent="0.25">
      <c r="J45" s="30"/>
      <c r="K45" s="31"/>
    </row>
    <row r="46" spans="1:12" ht="15" x14ac:dyDescent="0.25">
      <c r="J46" s="37" t="s">
        <v>59</v>
      </c>
      <c r="K46" s="38">
        <f>K39/K44</f>
        <v>7.2663139288953557E-2</v>
      </c>
    </row>
  </sheetData>
  <mergeCells count="35">
    <mergeCell ref="A9:G9"/>
    <mergeCell ref="A8:G8"/>
    <mergeCell ref="A1:G1"/>
    <mergeCell ref="E7:F7"/>
    <mergeCell ref="A2:G2"/>
    <mergeCell ref="E18:F18"/>
    <mergeCell ref="E20:F20"/>
    <mergeCell ref="E16:F16"/>
    <mergeCell ref="E17:F17"/>
    <mergeCell ref="A14:E14"/>
    <mergeCell ref="E15:F15"/>
    <mergeCell ref="E25:F25"/>
    <mergeCell ref="A21:G21"/>
    <mergeCell ref="C23:D23"/>
    <mergeCell ref="C24:D24"/>
    <mergeCell ref="E23:F23"/>
    <mergeCell ref="E24:F24"/>
    <mergeCell ref="A22:G22"/>
    <mergeCell ref="A28:G28"/>
    <mergeCell ref="B30:F30"/>
    <mergeCell ref="E27:F27"/>
    <mergeCell ref="A29:G29"/>
    <mergeCell ref="E26:F26"/>
    <mergeCell ref="B35:F35"/>
    <mergeCell ref="B33:F33"/>
    <mergeCell ref="A36:F36"/>
    <mergeCell ref="B31:F31"/>
    <mergeCell ref="B32:F32"/>
    <mergeCell ref="B34:F34"/>
    <mergeCell ref="A40:G40"/>
    <mergeCell ref="A37:F37"/>
    <mergeCell ref="A38:C38"/>
    <mergeCell ref="E38:F38"/>
    <mergeCell ref="A39:C39"/>
    <mergeCell ref="E39:F39"/>
  </mergeCells>
  <printOptions horizontalCentered="1" verticalCentered="1"/>
  <pageMargins left="0.47244094488188981" right="0.47244094488188981" top="0.43307086614173229" bottom="1.299212598425197" header="0.11811023622047245" footer="0.6692913385826772"/>
  <pageSetup paperSize="9" scale="75" fitToWidth="0" fitToHeight="0" orientation="portrait" horizontalDpi="1200" r:id="rId1"/>
  <headerFooter>
    <oddHeader xml:space="preserve">&amp;L
&amp;G&amp;C&amp;"Arial,Normal"
Universidade Federal do Maranhão - UFMA
Superintendência de Infraestrutura
Divisão de Manutenção - DIMAN/SINFRA </oddHeader>
    <oddFooter>&amp;C&amp;"Arial,Normal"Av. dos Portugueses, Campus Bacanga - São Luís/MA&amp;R
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ADM LOCAL</vt:lpstr>
      <vt:lpstr>'ADM LOCAL'!Area_de_impressao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Fiscalização</dc:creator>
  <cp:lastModifiedBy>UFMA</cp:lastModifiedBy>
  <cp:lastPrinted>2025-09-16T18:15:43Z</cp:lastPrinted>
  <dcterms:created xsi:type="dcterms:W3CDTF">2013-10-22T13:53:40Z</dcterms:created>
  <dcterms:modified xsi:type="dcterms:W3CDTF">2025-09-16T18:15:54Z</dcterms:modified>
</cp:coreProperties>
</file>